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870" windowWidth="8220" windowHeight="10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8" i="1" l="1"/>
  <c r="F109" i="1"/>
  <c r="E104" i="1"/>
  <c r="D104" i="1"/>
  <c r="C104" i="1"/>
  <c r="F104" i="1" s="1"/>
  <c r="E84" i="1"/>
  <c r="D84" i="1"/>
  <c r="C84" i="1"/>
  <c r="F84" i="1" s="1"/>
  <c r="E64" i="1"/>
  <c r="D64" i="1"/>
  <c r="C64" i="1"/>
  <c r="F64" i="1" s="1"/>
  <c r="D38" i="1"/>
  <c r="D44" i="1" s="1"/>
  <c r="C38" i="1"/>
  <c r="C35" i="1"/>
  <c r="C44" i="1" s="1"/>
  <c r="C22" i="1"/>
  <c r="E108" i="1" l="1"/>
  <c r="E110" i="1" s="1"/>
  <c r="D108" i="1"/>
  <c r="D110" i="1" s="1"/>
  <c r="F44" i="1"/>
  <c r="C108" i="1"/>
  <c r="C110" i="1" s="1"/>
  <c r="F110" i="1" l="1"/>
</calcChain>
</file>

<file path=xl/comments1.xml><?xml version="1.0" encoding="utf-8"?>
<comments xmlns="http://schemas.openxmlformats.org/spreadsheetml/2006/main">
  <authors>
    <author>David Savage</author>
  </authors>
  <commentList>
    <comment ref="E52" authorId="0">
      <text>
        <r>
          <rPr>
            <b/>
            <sz val="9"/>
            <color indexed="81"/>
            <rFont val="Verdana"/>
          </rPr>
          <t>David Savage:</t>
        </r>
        <r>
          <rPr>
            <sz val="9"/>
            <color indexed="81"/>
            <rFont val="Verdana"/>
          </rPr>
          <t xml:space="preserve">
travel expenses January, February 2017</t>
        </r>
      </text>
    </comment>
    <comment ref="E63" authorId="0">
      <text>
        <r>
          <rPr>
            <b/>
            <sz val="9"/>
            <color indexed="81"/>
            <rFont val="Verdana"/>
          </rPr>
          <t>David Savage:</t>
        </r>
        <r>
          <rPr>
            <sz val="9"/>
            <color indexed="81"/>
            <rFont val="Verdana"/>
          </rPr>
          <t xml:space="preserve">
Roof Replaced 1/2017</t>
        </r>
      </text>
    </comment>
    <comment ref="E83" authorId="0">
      <text>
        <r>
          <rPr>
            <b/>
            <sz val="9"/>
            <color indexed="81"/>
            <rFont val="Verdana"/>
          </rPr>
          <t>David Savage:</t>
        </r>
        <r>
          <rPr>
            <sz val="9"/>
            <color indexed="81"/>
            <rFont val="Verdana"/>
          </rPr>
          <t xml:space="preserve">
Roof Replaced 1/2017</t>
        </r>
      </text>
    </comment>
    <comment ref="E103" authorId="0">
      <text>
        <r>
          <rPr>
            <b/>
            <sz val="9"/>
            <color indexed="81"/>
            <rFont val="Verdana"/>
          </rPr>
          <t>David Savage:</t>
        </r>
        <r>
          <rPr>
            <sz val="9"/>
            <color indexed="81"/>
            <rFont val="Verdana"/>
          </rPr>
          <t xml:space="preserve">
Roof Replaced 1/2017</t>
        </r>
      </text>
    </comment>
  </commentList>
</comments>
</file>

<file path=xl/sharedStrings.xml><?xml version="1.0" encoding="utf-8"?>
<sst xmlns="http://schemas.openxmlformats.org/spreadsheetml/2006/main" count="171" uniqueCount="50">
  <si>
    <t>Address</t>
  </si>
  <si>
    <t>Beds</t>
  </si>
  <si>
    <t>Rent</t>
  </si>
  <si>
    <t>2405 E. St. Vrain St. #1 Colorado Springs, CO 80909</t>
  </si>
  <si>
    <t>2405 E. St. Vrain St. #2 Colorado Springs, CO 80909</t>
  </si>
  <si>
    <t>2405 E. St. Vrain St. #3 Colorado Springs, CO 80909</t>
  </si>
  <si>
    <t>2405 E. St. Vrain St. #4 Colorado Springs, CO 80909</t>
  </si>
  <si>
    <t>2405 E. St. Vrain St. #5 Colorado Springs, CO 80909</t>
  </si>
  <si>
    <t>2405 E. St. Vrain St. #6 Colorado Springs, CO 80909</t>
  </si>
  <si>
    <t>2405 E St. Vrain St. #7 Colorado Springs, CO 80909</t>
  </si>
  <si>
    <t>2405 E. St. Vrain St. #8 Colorado Springs, CO 80909</t>
  </si>
  <si>
    <t>2409 E. St. Vrain St. # 1 Colorado Springs, CO 80909</t>
  </si>
  <si>
    <t>2409 E. St. Vrain St. #2  Colorado Springs, CO 80909</t>
  </si>
  <si>
    <t>2409 E. St. Vrain St. #3  Colorado Springs, CO 80909</t>
  </si>
  <si>
    <t>2409 E. St. Vrain St. #4 Colorado Springs, CO 80909</t>
  </si>
  <si>
    <t>2411 E. St. Vrain St. #1 Colorado Springs, CO 80909</t>
  </si>
  <si>
    <t>2411 E. St. Vrain St. #2 Colorado Springs, CO 80909</t>
  </si>
  <si>
    <t>2411 E. St. Vrain St. #3 Colorado Springs, CO 80909</t>
  </si>
  <si>
    <t>2413 E. St. Vrain St. #1 Colorado Springs, CO 80909</t>
  </si>
  <si>
    <t>2413 E. St. Vrain St. #2 Colorado Springs, CO 80909</t>
  </si>
  <si>
    <t>2413 E. St. Vrain St. #3 Colorado Springs, CO 80909</t>
  </si>
  <si>
    <t>2413 E. St. Vrain St. #4, Colorado Springs, CO 80909</t>
  </si>
  <si>
    <t>2405 E. Saint Vrain St. 8 units</t>
  </si>
  <si>
    <t>Cleaning and Maintenance</t>
  </si>
  <si>
    <t>Water</t>
  </si>
  <si>
    <t>Insurance</t>
  </si>
  <si>
    <t>Legal and Professional</t>
  </si>
  <si>
    <t>Licenses and permits</t>
  </si>
  <si>
    <t>Mortgage Interest</t>
  </si>
  <si>
    <t>Miscellaneous</t>
  </si>
  <si>
    <t>Painting and decorating</t>
  </si>
  <si>
    <t>Pest Control</t>
  </si>
  <si>
    <t>Plumbing and Electrical</t>
  </si>
  <si>
    <t>Repairs</t>
  </si>
  <si>
    <t>Supplies</t>
  </si>
  <si>
    <t>Taxes - Real Estate</t>
  </si>
  <si>
    <t>Telephone</t>
  </si>
  <si>
    <t>Utilities</t>
  </si>
  <si>
    <t>Rubbish</t>
  </si>
  <si>
    <t>Labor</t>
  </si>
  <si>
    <t>Capital</t>
  </si>
  <si>
    <t>2409 E. Saint Vrain St. 4 units</t>
  </si>
  <si>
    <t>2411 E. Saint Vrain St. 3 units</t>
  </si>
  <si>
    <t>Water incuded with 2409</t>
  </si>
  <si>
    <t>2413 E. Saint Vrain St. 4 units</t>
  </si>
  <si>
    <t>Management</t>
  </si>
  <si>
    <t>Total Operating expense</t>
  </si>
  <si>
    <t>Income</t>
  </si>
  <si>
    <t>NOI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</si>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</sst>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0"/>
      <name val="Verdana"/>
    </font>
    <font>
      <sz val="10"/>
      <name val="Helvetica Neue"/>
    </font>
    <font>
      <b/>
      <sz val="12"/>
      <color theme="1"/>
      <name val="Calibri"/>
      <family val="2"/>
      <scheme val="minor"/>
    </font>
    <font>
      <b/>
      <sz val="9"/>
      <color indexed="81"/>
      <name val="Verdana"/>
    </font>
    <font>
      <sz val="9"/>
      <color indexed="81"/>
      <name val="Verdana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1" fillId="0" borderId="0" xfId="0" applyNumberFormat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2" fillId="0" borderId="0" xfId="0" applyFont="1"/>
    <xf numFmtId="44" fontId="3" fillId="0" borderId="0" xfId="0" applyNumberFormat="1" applyFont="1"/>
    <xf numFmtId="0" fontId="1" fillId="0" borderId="0" xfId="0" applyFont="1"/>
    <xf numFmtId="4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F114" sqref="F114"/>
    </sheetView>
  </sheetViews>
  <sheetFormatPr defaultRowHeight="15"/>
  <cols>
    <col min="1" max="1" width="47.28515625" customWidth="1"/>
    <col min="3" max="5" width="12.42578125" customWidth="1"/>
    <col min="6" max="6" width="28.28515625" customWidth="1"/>
    <col min="7" max="8" width="12.42578125" customWidth="1"/>
    <col min="9" max="9" width="37.42578125" customWidth="1"/>
  </cols>
  <sheetData>
    <row r="1" spans="1:3" ht="18.75">
      <c r="A1" s="8" t="s">
        <v>49</v>
      </c>
      <c r="B1" s="9"/>
      <c r="C1" s="10"/>
    </row>
    <row r="2" spans="1:3">
      <c r="A2" s="11" t="s">
        <v>0</v>
      </c>
      <c r="B2" s="12" t="s">
        <v>1</v>
      </c>
      <c r="C2" s="13" t="s">
        <v>2</v>
      </c>
    </row>
    <row r="3" spans="1:3">
      <c r="A3" s="11" t="s">
        <v>3</v>
      </c>
      <c r="B3" s="12">
        <v>2</v>
      </c>
      <c r="C3" s="13">
        <v>650</v>
      </c>
    </row>
    <row r="4" spans="1:3">
      <c r="A4" s="11" t="s">
        <v>4</v>
      </c>
      <c r="B4" s="12">
        <v>1</v>
      </c>
      <c r="C4" s="13">
        <v>550</v>
      </c>
    </row>
    <row r="5" spans="1:3">
      <c r="A5" s="11" t="s">
        <v>5</v>
      </c>
      <c r="B5" s="12">
        <v>1</v>
      </c>
      <c r="C5" s="13">
        <v>550</v>
      </c>
    </row>
    <row r="6" spans="1:3">
      <c r="A6" s="11" t="s">
        <v>6</v>
      </c>
      <c r="B6" s="12">
        <v>2</v>
      </c>
      <c r="C6" s="13">
        <v>650</v>
      </c>
    </row>
    <row r="7" spans="1:3">
      <c r="A7" s="11" t="s">
        <v>7</v>
      </c>
      <c r="B7" s="12">
        <v>2</v>
      </c>
      <c r="C7" s="13">
        <v>620</v>
      </c>
    </row>
    <row r="8" spans="1:3">
      <c r="A8" s="11" t="s">
        <v>8</v>
      </c>
      <c r="B8" s="12">
        <v>1</v>
      </c>
      <c r="C8" s="13">
        <v>535</v>
      </c>
    </row>
    <row r="9" spans="1:3">
      <c r="A9" s="11" t="s">
        <v>9</v>
      </c>
      <c r="B9" s="12">
        <v>1</v>
      </c>
      <c r="C9" s="13">
        <v>635</v>
      </c>
    </row>
    <row r="10" spans="1:3">
      <c r="A10" s="11" t="s">
        <v>10</v>
      </c>
      <c r="B10" s="12">
        <v>2</v>
      </c>
      <c r="C10" s="13">
        <v>715</v>
      </c>
    </row>
    <row r="11" spans="1:3">
      <c r="A11" s="11" t="s">
        <v>11</v>
      </c>
      <c r="B11" s="12">
        <v>2</v>
      </c>
      <c r="C11" s="13">
        <v>650</v>
      </c>
    </row>
    <row r="12" spans="1:3">
      <c r="A12" s="11" t="s">
        <v>12</v>
      </c>
      <c r="B12" s="12">
        <v>1</v>
      </c>
      <c r="C12" s="13">
        <v>700</v>
      </c>
    </row>
    <row r="13" spans="1:3">
      <c r="A13" s="11" t="s">
        <v>13</v>
      </c>
      <c r="B13" s="12">
        <v>1</v>
      </c>
      <c r="C13" s="13">
        <v>550</v>
      </c>
    </row>
    <row r="14" spans="1:3">
      <c r="A14" s="11" t="s">
        <v>14</v>
      </c>
      <c r="B14" s="12">
        <v>2</v>
      </c>
      <c r="C14" s="13">
        <v>620</v>
      </c>
    </row>
    <row r="15" spans="1:3">
      <c r="A15" s="11" t="s">
        <v>15</v>
      </c>
      <c r="B15" s="12">
        <v>2</v>
      </c>
      <c r="C15" s="13">
        <v>750</v>
      </c>
    </row>
    <row r="16" spans="1:3">
      <c r="A16" s="11" t="s">
        <v>16</v>
      </c>
      <c r="B16" s="12">
        <v>1</v>
      </c>
      <c r="C16" s="13">
        <v>650</v>
      </c>
    </row>
    <row r="17" spans="1:6">
      <c r="A17" s="11" t="s">
        <v>17</v>
      </c>
      <c r="B17" s="12">
        <v>2</v>
      </c>
      <c r="C17" s="13">
        <v>650</v>
      </c>
    </row>
    <row r="18" spans="1:6">
      <c r="A18" s="11" t="s">
        <v>18</v>
      </c>
      <c r="B18" s="12">
        <v>1</v>
      </c>
      <c r="C18" s="13">
        <v>550</v>
      </c>
    </row>
    <row r="19" spans="1:6">
      <c r="A19" s="11" t="s">
        <v>19</v>
      </c>
      <c r="B19" s="12">
        <v>2</v>
      </c>
      <c r="C19" s="13">
        <v>620</v>
      </c>
    </row>
    <row r="20" spans="1:6">
      <c r="A20" s="11" t="s">
        <v>20</v>
      </c>
      <c r="B20" s="12">
        <v>1</v>
      </c>
      <c r="C20" s="13">
        <v>700</v>
      </c>
    </row>
    <row r="21" spans="1:6">
      <c r="A21" s="11" t="s">
        <v>21</v>
      </c>
      <c r="B21" s="12">
        <v>2</v>
      </c>
      <c r="C21" s="13">
        <v>625</v>
      </c>
    </row>
    <row r="22" spans="1:6" ht="15.75" thickBot="1">
      <c r="A22" s="14"/>
      <c r="B22" s="15"/>
      <c r="C22" s="16">
        <f>SUM(C3:C21)</f>
        <v>11970</v>
      </c>
    </row>
    <row r="25" spans="1:6">
      <c r="A25" s="1" t="s">
        <v>22</v>
      </c>
      <c r="C25" s="2">
        <v>2015</v>
      </c>
      <c r="D25" s="2">
        <v>2016</v>
      </c>
      <c r="E25" s="2">
        <v>2017</v>
      </c>
    </row>
    <row r="26" spans="1:6">
      <c r="A26" t="s">
        <v>23</v>
      </c>
      <c r="C26" s="3">
        <v>90</v>
      </c>
      <c r="D26" s="3">
        <v>0</v>
      </c>
      <c r="E26" s="3">
        <v>0</v>
      </c>
      <c r="F26" s="4" t="s">
        <v>23</v>
      </c>
    </row>
    <row r="27" spans="1:6">
      <c r="A27" t="s">
        <v>24</v>
      </c>
      <c r="C27" s="3">
        <v>0</v>
      </c>
      <c r="D27" s="3">
        <v>0</v>
      </c>
      <c r="E27" s="3">
        <v>0</v>
      </c>
      <c r="F27" s="4" t="s">
        <v>24</v>
      </c>
    </row>
    <row r="28" spans="1:6">
      <c r="A28" t="s">
        <v>25</v>
      </c>
      <c r="C28" s="3">
        <v>3594.88</v>
      </c>
      <c r="D28" s="3">
        <v>3194.03</v>
      </c>
      <c r="E28" s="3">
        <v>3102</v>
      </c>
      <c r="F28" s="4" t="s">
        <v>25</v>
      </c>
    </row>
    <row r="29" spans="1:6">
      <c r="A29" t="s">
        <v>26</v>
      </c>
      <c r="C29" s="3">
        <v>275.2</v>
      </c>
      <c r="D29" s="3">
        <v>3397.4</v>
      </c>
      <c r="E29" s="3">
        <v>275</v>
      </c>
      <c r="F29" s="4" t="s">
        <v>26</v>
      </c>
    </row>
    <row r="30" spans="1:6">
      <c r="A30" t="s">
        <v>27</v>
      </c>
      <c r="C30" s="3">
        <v>0</v>
      </c>
      <c r="D30" s="3">
        <v>0</v>
      </c>
      <c r="E30" s="3">
        <v>0</v>
      </c>
      <c r="F30" s="4" t="s">
        <v>27</v>
      </c>
    </row>
    <row r="31" spans="1:6">
      <c r="A31" t="s">
        <v>28</v>
      </c>
      <c r="C31" s="3"/>
      <c r="D31" s="3"/>
      <c r="E31" s="3">
        <v>0</v>
      </c>
      <c r="F31" s="4" t="s">
        <v>28</v>
      </c>
    </row>
    <row r="32" spans="1:6">
      <c r="A32" t="s">
        <v>29</v>
      </c>
      <c r="C32" s="3">
        <v>477.85</v>
      </c>
      <c r="D32" s="3">
        <v>47.95</v>
      </c>
      <c r="E32" s="3">
        <v>2372.0000000000005</v>
      </c>
      <c r="F32" s="4" t="s">
        <v>29</v>
      </c>
    </row>
    <row r="33" spans="1:6">
      <c r="A33" t="s">
        <v>30</v>
      </c>
      <c r="C33" s="3">
        <v>0</v>
      </c>
      <c r="D33" s="3">
        <v>0</v>
      </c>
      <c r="E33" s="3">
        <v>0</v>
      </c>
      <c r="F33" s="4" t="s">
        <v>30</v>
      </c>
    </row>
    <row r="34" spans="1:6">
      <c r="A34" t="s">
        <v>31</v>
      </c>
      <c r="C34" s="3">
        <v>415</v>
      </c>
      <c r="D34" s="3">
        <v>1470</v>
      </c>
      <c r="E34" s="3">
        <v>2710</v>
      </c>
      <c r="F34" s="4" t="s">
        <v>31</v>
      </c>
    </row>
    <row r="35" spans="1:6">
      <c r="A35" t="s">
        <v>32</v>
      </c>
      <c r="C35" s="3">
        <f>2137.45-1800</f>
        <v>337.44999999999982</v>
      </c>
      <c r="D35" s="3">
        <v>916.44</v>
      </c>
      <c r="E35" s="3">
        <v>834.12</v>
      </c>
      <c r="F35" s="4" t="s">
        <v>32</v>
      </c>
    </row>
    <row r="36" spans="1:6">
      <c r="A36" t="s">
        <v>33</v>
      </c>
      <c r="C36" s="3">
        <v>375.25</v>
      </c>
      <c r="D36" s="3">
        <v>0</v>
      </c>
      <c r="E36" s="3">
        <v>233.77</v>
      </c>
      <c r="F36" s="4" t="s">
        <v>33</v>
      </c>
    </row>
    <row r="37" spans="1:6">
      <c r="A37" t="s">
        <v>34</v>
      </c>
      <c r="C37" s="3">
        <v>1283.1699999999998</v>
      </c>
      <c r="D37" s="3">
        <v>1897.0300000000002</v>
      </c>
      <c r="E37" s="3">
        <v>1572.24</v>
      </c>
      <c r="F37" s="4" t="s">
        <v>34</v>
      </c>
    </row>
    <row r="38" spans="1:6">
      <c r="A38" t="s">
        <v>35</v>
      </c>
      <c r="C38" s="3">
        <f>597.12+2342.69</f>
        <v>2939.81</v>
      </c>
      <c r="D38" s="3">
        <f>594.81+2333.64</f>
        <v>2928.45</v>
      </c>
      <c r="E38" s="3">
        <v>2942.81</v>
      </c>
      <c r="F38" s="4" t="s">
        <v>35</v>
      </c>
    </row>
    <row r="39" spans="1:6">
      <c r="A39" t="s">
        <v>36</v>
      </c>
      <c r="C39" s="3">
        <v>247.19692307692313</v>
      </c>
      <c r="D39" s="3">
        <v>283.31076923076915</v>
      </c>
      <c r="E39" s="3">
        <v>167.51999999999998</v>
      </c>
      <c r="F39" s="4" t="s">
        <v>36</v>
      </c>
    </row>
    <row r="40" spans="1:6">
      <c r="A40" t="s">
        <v>37</v>
      </c>
      <c r="C40" s="3">
        <v>3805.4000000000005</v>
      </c>
      <c r="D40" s="3">
        <v>5876.9800000000005</v>
      </c>
      <c r="E40" s="3">
        <v>5465.76</v>
      </c>
      <c r="F40" s="4" t="s">
        <v>37</v>
      </c>
    </row>
    <row r="41" spans="1:6">
      <c r="A41" t="s">
        <v>38</v>
      </c>
      <c r="C41" s="3">
        <v>903.49473684210545</v>
      </c>
      <c r="D41" s="3">
        <v>667.47789473684202</v>
      </c>
      <c r="E41" s="3">
        <v>928.90947368421064</v>
      </c>
      <c r="F41" s="4" t="s">
        <v>38</v>
      </c>
    </row>
    <row r="42" spans="1:6">
      <c r="A42" s="3" t="s">
        <v>39</v>
      </c>
      <c r="C42" s="3">
        <v>641</v>
      </c>
      <c r="D42" s="3">
        <v>556</v>
      </c>
      <c r="E42" s="3">
        <v>616</v>
      </c>
      <c r="F42" s="4" t="s">
        <v>39</v>
      </c>
    </row>
    <row r="43" spans="1:6">
      <c r="A43" t="s">
        <v>40</v>
      </c>
      <c r="C43" s="3">
        <v>7800</v>
      </c>
      <c r="D43" s="3"/>
    </row>
    <row r="44" spans="1:6" ht="15.75">
      <c r="A44" s="3"/>
      <c r="C44" s="3">
        <f>SUM(C26:C43)</f>
        <v>23185.701659919028</v>
      </c>
      <c r="D44" s="3">
        <f>SUM(D26:D43)</f>
        <v>21235.068663967613</v>
      </c>
      <c r="E44" s="3">
        <v>21220.12947368421</v>
      </c>
      <c r="F44" s="5">
        <f>AVERAGE(C44:E44)</f>
        <v>21880.299932523616</v>
      </c>
    </row>
    <row r="45" spans="1:6">
      <c r="A45" s="6" t="s">
        <v>41</v>
      </c>
    </row>
    <row r="46" spans="1:6">
      <c r="A46" t="s">
        <v>23</v>
      </c>
      <c r="C46" s="3">
        <v>0</v>
      </c>
      <c r="D46" s="3">
        <v>0</v>
      </c>
      <c r="E46" s="3">
        <v>0</v>
      </c>
      <c r="F46" s="4" t="s">
        <v>23</v>
      </c>
    </row>
    <row r="47" spans="1:6">
      <c r="A47" t="s">
        <v>24</v>
      </c>
      <c r="C47" s="3">
        <v>0</v>
      </c>
      <c r="D47" s="3">
        <v>0</v>
      </c>
      <c r="E47" s="3">
        <v>0</v>
      </c>
      <c r="F47" s="4" t="s">
        <v>24</v>
      </c>
    </row>
    <row r="48" spans="1:6">
      <c r="A48" t="s">
        <v>25</v>
      </c>
      <c r="C48" s="3">
        <v>1458</v>
      </c>
      <c r="D48" s="3">
        <v>1224</v>
      </c>
      <c r="E48" s="3">
        <v>1469</v>
      </c>
      <c r="F48" s="4" t="s">
        <v>25</v>
      </c>
    </row>
    <row r="49" spans="1:6">
      <c r="A49" t="s">
        <v>26</v>
      </c>
      <c r="C49" s="3">
        <v>266.42999999999995</v>
      </c>
      <c r="D49" s="3">
        <v>0</v>
      </c>
      <c r="E49" s="3">
        <v>0</v>
      </c>
      <c r="F49" s="4" t="s">
        <v>26</v>
      </c>
    </row>
    <row r="50" spans="1:6">
      <c r="A50" t="s">
        <v>27</v>
      </c>
      <c r="C50" s="3">
        <v>0</v>
      </c>
      <c r="D50" s="3">
        <v>0</v>
      </c>
      <c r="E50" s="3">
        <v>0</v>
      </c>
      <c r="F50" s="4" t="s">
        <v>27</v>
      </c>
    </row>
    <row r="51" spans="1:6">
      <c r="A51" t="s">
        <v>28</v>
      </c>
      <c r="C51" s="3"/>
      <c r="D51" s="3"/>
      <c r="E51" s="3"/>
      <c r="F51" s="4" t="s">
        <v>28</v>
      </c>
    </row>
    <row r="52" spans="1:6">
      <c r="A52" t="s">
        <v>29</v>
      </c>
      <c r="C52" s="3">
        <v>592.57000000000005</v>
      </c>
      <c r="D52" s="3">
        <v>70</v>
      </c>
      <c r="E52" s="3">
        <v>1916.79</v>
      </c>
      <c r="F52" s="4" t="s">
        <v>29</v>
      </c>
    </row>
    <row r="53" spans="1:6">
      <c r="A53" t="s">
        <v>30</v>
      </c>
      <c r="C53" s="3">
        <v>0</v>
      </c>
      <c r="D53" s="3">
        <v>23.99</v>
      </c>
      <c r="E53" s="3">
        <v>170.94</v>
      </c>
      <c r="F53" s="4" t="s">
        <v>30</v>
      </c>
    </row>
    <row r="54" spans="1:6">
      <c r="A54" t="s">
        <v>31</v>
      </c>
      <c r="C54" s="3">
        <v>0</v>
      </c>
      <c r="D54" s="3">
        <v>0</v>
      </c>
      <c r="E54" s="3">
        <v>0</v>
      </c>
      <c r="F54" s="4" t="s">
        <v>31</v>
      </c>
    </row>
    <row r="55" spans="1:6">
      <c r="A55" t="s">
        <v>32</v>
      </c>
      <c r="C55" s="3">
        <v>150.55699999999999</v>
      </c>
      <c r="D55" s="3">
        <v>1084.5999999999999</v>
      </c>
      <c r="E55" s="3">
        <v>458.39</v>
      </c>
      <c r="F55" s="4" t="s">
        <v>32</v>
      </c>
    </row>
    <row r="56" spans="1:6">
      <c r="A56" t="s">
        <v>33</v>
      </c>
      <c r="C56" s="3">
        <v>33.9</v>
      </c>
      <c r="D56" s="3">
        <v>117.88</v>
      </c>
      <c r="E56" s="3">
        <v>2040</v>
      </c>
      <c r="F56" s="4" t="s">
        <v>33</v>
      </c>
    </row>
    <row r="57" spans="1:6">
      <c r="A57" t="s">
        <v>34</v>
      </c>
      <c r="C57" s="3">
        <v>1396.3999999999999</v>
      </c>
      <c r="D57" s="3">
        <v>749.21</v>
      </c>
      <c r="E57" s="3">
        <v>84.22</v>
      </c>
      <c r="F57" s="4" t="s">
        <v>34</v>
      </c>
    </row>
    <row r="58" spans="1:6">
      <c r="A58" t="s">
        <v>35</v>
      </c>
      <c r="C58" s="3">
        <v>785.28</v>
      </c>
      <c r="D58" s="3">
        <v>941.89</v>
      </c>
      <c r="E58" s="3">
        <v>945.54</v>
      </c>
      <c r="F58" s="4" t="s">
        <v>35</v>
      </c>
    </row>
    <row r="59" spans="1:6">
      <c r="A59" t="s">
        <v>36</v>
      </c>
      <c r="C59" s="3">
        <v>123.59846153846156</v>
      </c>
      <c r="D59" s="3">
        <v>141.65538461538458</v>
      </c>
      <c r="E59" s="3">
        <v>83.759999999999991</v>
      </c>
      <c r="F59" s="4" t="s">
        <v>36</v>
      </c>
    </row>
    <row r="60" spans="1:6">
      <c r="A60" t="s">
        <v>37</v>
      </c>
      <c r="C60" s="3">
        <v>4256.22</v>
      </c>
      <c r="D60" s="3">
        <v>3796.7200000000003</v>
      </c>
      <c r="E60" s="3">
        <v>4659.79</v>
      </c>
      <c r="F60" s="4" t="s">
        <v>37</v>
      </c>
    </row>
    <row r="61" spans="1:6">
      <c r="A61" t="s">
        <v>38</v>
      </c>
      <c r="C61" s="3">
        <v>451.74736842105273</v>
      </c>
      <c r="D61" s="3">
        <v>333.73894736842101</v>
      </c>
      <c r="E61" s="3">
        <v>464.45473684210532</v>
      </c>
      <c r="F61" s="4" t="s">
        <v>38</v>
      </c>
    </row>
    <row r="62" spans="1:6" ht="15.75" thickBot="1">
      <c r="A62" s="3" t="s">
        <v>39</v>
      </c>
      <c r="C62" s="7">
        <v>410</v>
      </c>
      <c r="D62" s="3">
        <v>190</v>
      </c>
      <c r="E62" s="3">
        <v>300</v>
      </c>
      <c r="F62" s="4" t="s">
        <v>39</v>
      </c>
    </row>
    <row r="63" spans="1:6" ht="15.75" thickTop="1">
      <c r="A63" t="s">
        <v>40</v>
      </c>
      <c r="D63" s="3"/>
      <c r="E63" s="3">
        <v>14636</v>
      </c>
    </row>
    <row r="64" spans="1:6" ht="15.75">
      <c r="A64" s="3"/>
      <c r="B64" s="3"/>
      <c r="C64" s="3">
        <f>SUM(C46:C63)</f>
        <v>9924.7028299595149</v>
      </c>
      <c r="D64" s="3">
        <f>SUM(D46:D63)</f>
        <v>8673.6843319838063</v>
      </c>
      <c r="E64" s="3">
        <f>SUM(E46:E62)</f>
        <v>12592.884736842105</v>
      </c>
      <c r="F64" s="5">
        <f>AVERAGE(C64:E64)</f>
        <v>10397.090632928475</v>
      </c>
    </row>
    <row r="65" spans="1:6">
      <c r="A65" s="6" t="s">
        <v>42</v>
      </c>
    </row>
    <row r="66" spans="1:6">
      <c r="A66" t="s">
        <v>23</v>
      </c>
      <c r="C66" s="3">
        <v>0</v>
      </c>
      <c r="D66" s="3">
        <v>0</v>
      </c>
      <c r="E66" s="3">
        <v>0</v>
      </c>
      <c r="F66" s="4" t="s">
        <v>23</v>
      </c>
    </row>
    <row r="67" spans="1:6">
      <c r="A67" t="s">
        <v>43</v>
      </c>
      <c r="C67" s="3">
        <v>0</v>
      </c>
      <c r="D67" s="3">
        <v>0</v>
      </c>
      <c r="E67" s="3">
        <v>0</v>
      </c>
      <c r="F67" s="4" t="s">
        <v>24</v>
      </c>
    </row>
    <row r="68" spans="1:6">
      <c r="A68" t="s">
        <v>25</v>
      </c>
      <c r="C68" s="3">
        <v>1627</v>
      </c>
      <c r="D68" s="3">
        <v>1363</v>
      </c>
      <c r="E68" s="3">
        <v>1382</v>
      </c>
      <c r="F68" s="4" t="s">
        <v>25</v>
      </c>
    </row>
    <row r="69" spans="1:6">
      <c r="A69" t="s">
        <v>26</v>
      </c>
      <c r="C69" s="3">
        <v>0</v>
      </c>
      <c r="D69" s="3">
        <v>264.05</v>
      </c>
      <c r="E69" s="3">
        <v>0</v>
      </c>
      <c r="F69" s="4" t="s">
        <v>26</v>
      </c>
    </row>
    <row r="70" spans="1:6">
      <c r="A70" t="s">
        <v>27</v>
      </c>
      <c r="C70" s="3">
        <v>0</v>
      </c>
      <c r="D70" s="3">
        <v>0</v>
      </c>
      <c r="E70" s="3">
        <v>0</v>
      </c>
      <c r="F70" s="4" t="s">
        <v>27</v>
      </c>
    </row>
    <row r="71" spans="1:6">
      <c r="A71" t="s">
        <v>28</v>
      </c>
      <c r="C71" s="3"/>
      <c r="D71" s="3"/>
      <c r="E71" s="3"/>
      <c r="F71" s="4" t="s">
        <v>28</v>
      </c>
    </row>
    <row r="72" spans="1:6">
      <c r="A72" t="s">
        <v>29</v>
      </c>
      <c r="C72" s="3">
        <v>380.58</v>
      </c>
      <c r="D72" s="3">
        <v>1247.98</v>
      </c>
      <c r="E72" s="3">
        <v>2129.92</v>
      </c>
      <c r="F72" s="4" t="s">
        <v>29</v>
      </c>
    </row>
    <row r="73" spans="1:6">
      <c r="A73" t="s">
        <v>30</v>
      </c>
      <c r="C73" s="3">
        <v>112.85</v>
      </c>
      <c r="D73" s="3">
        <v>0</v>
      </c>
      <c r="E73" s="3">
        <v>0</v>
      </c>
      <c r="F73" s="4" t="s">
        <v>30</v>
      </c>
    </row>
    <row r="74" spans="1:6">
      <c r="A74" t="s">
        <v>31</v>
      </c>
      <c r="C74" s="3">
        <v>0</v>
      </c>
      <c r="D74" s="3">
        <v>0</v>
      </c>
      <c r="E74" s="3">
        <v>0</v>
      </c>
      <c r="F74" s="4" t="s">
        <v>31</v>
      </c>
    </row>
    <row r="75" spans="1:6">
      <c r="A75" t="s">
        <v>32</v>
      </c>
      <c r="C75" s="3">
        <v>680</v>
      </c>
      <c r="D75" s="3">
        <v>340</v>
      </c>
      <c r="E75" s="3">
        <v>960.17</v>
      </c>
      <c r="F75" s="4" t="s">
        <v>32</v>
      </c>
    </row>
    <row r="76" spans="1:6">
      <c r="A76" t="s">
        <v>33</v>
      </c>
      <c r="C76" s="3">
        <v>142.07</v>
      </c>
      <c r="D76" s="3">
        <v>0</v>
      </c>
      <c r="E76" s="3">
        <v>501</v>
      </c>
      <c r="F76" s="4" t="s">
        <v>33</v>
      </c>
    </row>
    <row r="77" spans="1:6">
      <c r="A77" t="s">
        <v>34</v>
      </c>
      <c r="C77" s="3">
        <v>2974.9199999999992</v>
      </c>
      <c r="D77" s="3">
        <v>227.45</v>
      </c>
      <c r="E77" s="3">
        <v>120.72</v>
      </c>
      <c r="F77" s="4" t="s">
        <v>34</v>
      </c>
    </row>
    <row r="78" spans="1:6">
      <c r="A78" t="s">
        <v>35</v>
      </c>
      <c r="C78" s="3">
        <v>738.96</v>
      </c>
      <c r="D78" s="3">
        <v>766.33</v>
      </c>
      <c r="E78" s="3">
        <v>769.3</v>
      </c>
      <c r="F78" s="4" t="s">
        <v>35</v>
      </c>
    </row>
    <row r="79" spans="1:6">
      <c r="A79" t="s">
        <v>36</v>
      </c>
      <c r="C79" s="3">
        <v>92.698846153846176</v>
      </c>
      <c r="D79" s="3">
        <v>106.24153846153844</v>
      </c>
      <c r="E79" s="3">
        <v>62.819999999999979</v>
      </c>
      <c r="F79" s="4" t="s">
        <v>36</v>
      </c>
    </row>
    <row r="80" spans="1:6">
      <c r="A80" t="s">
        <v>37</v>
      </c>
      <c r="C80" s="3">
        <v>1092.8799999999999</v>
      </c>
      <c r="D80" s="3">
        <v>627.29999999999995</v>
      </c>
      <c r="E80" s="3">
        <v>917.87</v>
      </c>
      <c r="F80" s="4" t="s">
        <v>37</v>
      </c>
    </row>
    <row r="81" spans="1:6">
      <c r="A81" t="s">
        <v>38</v>
      </c>
      <c r="C81" s="3">
        <v>338.81052631578956</v>
      </c>
      <c r="D81" s="3">
        <v>250.30421052631579</v>
      </c>
      <c r="E81" s="3">
        <v>348.34105263157898</v>
      </c>
      <c r="F81" s="4" t="s">
        <v>38</v>
      </c>
    </row>
    <row r="82" spans="1:6">
      <c r="A82" s="3" t="s">
        <v>39</v>
      </c>
      <c r="C82" s="3">
        <v>1320.92</v>
      </c>
      <c r="D82" s="3">
        <v>102.50999999999999</v>
      </c>
      <c r="E82" s="3">
        <v>20</v>
      </c>
      <c r="F82" s="4" t="s">
        <v>39</v>
      </c>
    </row>
    <row r="83" spans="1:6">
      <c r="A83" t="s">
        <v>40</v>
      </c>
      <c r="C83" s="3"/>
      <c r="D83" s="3"/>
      <c r="E83" s="3">
        <v>11228</v>
      </c>
    </row>
    <row r="84" spans="1:6" ht="15.75">
      <c r="A84" s="3"/>
      <c r="C84" s="3">
        <f>SUM(C65:C83)</f>
        <v>9501.6893724696347</v>
      </c>
      <c r="D84" s="3">
        <f>SUM(D65:D83)</f>
        <v>5295.1657489878544</v>
      </c>
      <c r="E84" s="3">
        <f>SUM(E65:E82)</f>
        <v>7212.1410526315794</v>
      </c>
      <c r="F84" s="5">
        <f>AVERAGE(C84:E84)</f>
        <v>7336.3320580296895</v>
      </c>
    </row>
    <row r="85" spans="1:6">
      <c r="A85" s="6" t="s">
        <v>44</v>
      </c>
    </row>
    <row r="86" spans="1:6">
      <c r="A86" t="s">
        <v>23</v>
      </c>
      <c r="C86" s="3">
        <v>0</v>
      </c>
      <c r="D86" s="3">
        <v>0</v>
      </c>
      <c r="E86" s="3">
        <v>0</v>
      </c>
      <c r="F86" s="4" t="s">
        <v>23</v>
      </c>
    </row>
    <row r="87" spans="1:6">
      <c r="A87" t="s">
        <v>24</v>
      </c>
      <c r="C87" s="3">
        <v>0</v>
      </c>
      <c r="D87" s="3">
        <v>0</v>
      </c>
      <c r="E87" s="3">
        <v>0</v>
      </c>
      <c r="F87" s="4" t="s">
        <v>24</v>
      </c>
    </row>
    <row r="88" spans="1:6">
      <c r="A88" t="s">
        <v>25</v>
      </c>
      <c r="C88" s="3">
        <v>1686</v>
      </c>
      <c r="D88" s="3">
        <v>1399</v>
      </c>
      <c r="E88" s="3">
        <v>1469</v>
      </c>
      <c r="F88" s="4" t="s">
        <v>25</v>
      </c>
    </row>
    <row r="89" spans="1:6">
      <c r="A89" t="s">
        <v>26</v>
      </c>
      <c r="C89" s="3">
        <v>399.6</v>
      </c>
      <c r="D89" s="3">
        <v>0</v>
      </c>
      <c r="E89" s="3">
        <v>0</v>
      </c>
      <c r="F89" s="4" t="s">
        <v>26</v>
      </c>
    </row>
    <row r="90" spans="1:6">
      <c r="A90" t="s">
        <v>27</v>
      </c>
      <c r="C90" s="3">
        <v>0</v>
      </c>
      <c r="D90" s="3">
        <v>0</v>
      </c>
      <c r="E90" s="3">
        <v>0</v>
      </c>
      <c r="F90" s="4" t="s">
        <v>27</v>
      </c>
    </row>
    <row r="91" spans="1:6">
      <c r="A91" t="s">
        <v>28</v>
      </c>
      <c r="C91" s="3"/>
      <c r="D91" s="3"/>
      <c r="E91" s="3"/>
      <c r="F91" s="4" t="s">
        <v>28</v>
      </c>
    </row>
    <row r="92" spans="1:6">
      <c r="A92" t="s">
        <v>29</v>
      </c>
      <c r="C92" s="3">
        <v>12.86</v>
      </c>
      <c r="D92" s="3">
        <v>782.5</v>
      </c>
      <c r="E92" s="3">
        <v>2000</v>
      </c>
      <c r="F92" s="4" t="s">
        <v>29</v>
      </c>
    </row>
    <row r="93" spans="1:6">
      <c r="A93" t="s">
        <v>30</v>
      </c>
      <c r="C93" s="3">
        <v>0</v>
      </c>
      <c r="D93" s="3">
        <v>0</v>
      </c>
      <c r="E93" s="3">
        <v>0</v>
      </c>
      <c r="F93" s="4" t="s">
        <v>30</v>
      </c>
    </row>
    <row r="94" spans="1:6">
      <c r="A94" t="s">
        <v>31</v>
      </c>
      <c r="C94" s="3">
        <v>555</v>
      </c>
      <c r="D94" s="3">
        <v>0</v>
      </c>
      <c r="E94" s="3">
        <v>0</v>
      </c>
      <c r="F94" s="4" t="s">
        <v>31</v>
      </c>
    </row>
    <row r="95" spans="1:6">
      <c r="A95" t="s">
        <v>32</v>
      </c>
      <c r="C95" s="3">
        <v>0</v>
      </c>
      <c r="D95" s="3">
        <v>0</v>
      </c>
      <c r="E95" s="3">
        <v>0</v>
      </c>
      <c r="F95" s="4" t="s">
        <v>32</v>
      </c>
    </row>
    <row r="96" spans="1:6">
      <c r="A96" t="s">
        <v>33</v>
      </c>
      <c r="C96" s="3">
        <v>0</v>
      </c>
      <c r="D96" s="3">
        <v>0</v>
      </c>
      <c r="E96" s="3">
        <v>480.57000000000005</v>
      </c>
      <c r="F96" s="4" t="s">
        <v>33</v>
      </c>
    </row>
    <row r="97" spans="1:6">
      <c r="A97" t="s">
        <v>34</v>
      </c>
      <c r="C97" s="3">
        <v>506.79</v>
      </c>
      <c r="D97" s="3">
        <v>74.47999999999999</v>
      </c>
      <c r="E97" s="3">
        <v>214.28000000000003</v>
      </c>
      <c r="F97" s="4" t="s">
        <v>34</v>
      </c>
    </row>
    <row r="98" spans="1:6">
      <c r="A98" t="s">
        <v>35</v>
      </c>
      <c r="C98" s="3">
        <v>783.48</v>
      </c>
      <c r="D98" s="3">
        <v>939.56</v>
      </c>
      <c r="E98" s="3">
        <v>943.21</v>
      </c>
      <c r="F98" s="4" t="s">
        <v>35</v>
      </c>
    </row>
    <row r="99" spans="1:6">
      <c r="A99" t="s">
        <v>36</v>
      </c>
      <c r="C99" s="3">
        <v>123.59846153846156</v>
      </c>
      <c r="D99" s="3">
        <v>141.65538461538458</v>
      </c>
      <c r="E99" s="3">
        <v>83.759999999999991</v>
      </c>
      <c r="F99" s="4" t="s">
        <v>36</v>
      </c>
    </row>
    <row r="100" spans="1:6">
      <c r="A100" t="s">
        <v>37</v>
      </c>
      <c r="C100" s="3">
        <v>4111.88</v>
      </c>
      <c r="D100" s="3">
        <v>3377.1099999999997</v>
      </c>
      <c r="E100" s="3">
        <v>3424.9700000000003</v>
      </c>
      <c r="F100" s="4" t="s">
        <v>37</v>
      </c>
    </row>
    <row r="101" spans="1:6">
      <c r="A101" t="s">
        <v>38</v>
      </c>
      <c r="C101" s="3">
        <v>451.74736842105273</v>
      </c>
      <c r="D101" s="3">
        <v>333.73894736842101</v>
      </c>
      <c r="E101" s="3">
        <v>464.45473684210532</v>
      </c>
      <c r="F101" s="4" t="s">
        <v>38</v>
      </c>
    </row>
    <row r="102" spans="1:6">
      <c r="A102" s="3" t="s">
        <v>39</v>
      </c>
      <c r="C102" s="3">
        <v>65</v>
      </c>
      <c r="D102" s="3">
        <v>135</v>
      </c>
      <c r="E102" s="3">
        <v>120</v>
      </c>
      <c r="F102" s="4" t="s">
        <v>39</v>
      </c>
    </row>
    <row r="103" spans="1:6">
      <c r="A103" t="s">
        <v>40</v>
      </c>
      <c r="C103" s="3"/>
      <c r="E103" s="3">
        <v>14636</v>
      </c>
    </row>
    <row r="104" spans="1:6" ht="15.75">
      <c r="A104" s="3"/>
      <c r="C104" s="3">
        <f>SUM(C86:C103)</f>
        <v>8695.9558299595137</v>
      </c>
      <c r="D104" s="3">
        <f>SUM(D86:D103)</f>
        <v>7183.044331983805</v>
      </c>
      <c r="E104" s="3">
        <f>SUM(E86:E102)</f>
        <v>9200.2447368421053</v>
      </c>
      <c r="F104" s="5">
        <f>AVERAGE(C104:E104)</f>
        <v>8359.7482995951414</v>
      </c>
    </row>
    <row r="107" spans="1:6">
      <c r="A107" t="s">
        <v>45</v>
      </c>
    </row>
    <row r="108" spans="1:6" ht="15.75">
      <c r="A108" t="s">
        <v>46</v>
      </c>
      <c r="C108" s="3">
        <f>-(C104+C84+C64+C44+C107)</f>
        <v>-51308.049692307693</v>
      </c>
      <c r="D108" s="3">
        <f>-(D104+D84+D64+D44+D107)</f>
        <v>-42386.963076923079</v>
      </c>
      <c r="E108" s="3">
        <f>-(E104+E84+E64+E44+E107)</f>
        <v>-50225.4</v>
      </c>
      <c r="F108" s="5">
        <f>AVERAGE(C108:E108)</f>
        <v>-47973.470923076929</v>
      </c>
    </row>
    <row r="109" spans="1:6" ht="15.75">
      <c r="A109" t="s">
        <v>47</v>
      </c>
      <c r="C109" s="3">
        <v>116135</v>
      </c>
      <c r="D109" s="3">
        <v>124620</v>
      </c>
      <c r="E109" s="3">
        <v>136066</v>
      </c>
      <c r="F109" s="5">
        <f>AVERAGE(C109:E109)</f>
        <v>125607</v>
      </c>
    </row>
    <row r="110" spans="1:6" ht="15.75">
      <c r="A110" t="s">
        <v>48</v>
      </c>
      <c r="C110" s="3">
        <f>C109+C108</f>
        <v>64826.950307692307</v>
      </c>
      <c r="D110" s="3">
        <f>D109+D108</f>
        <v>82233.036923076928</v>
      </c>
      <c r="E110" s="3">
        <f>E109+E108</f>
        <v>85840.6</v>
      </c>
      <c r="F110" s="5">
        <f>AVERAGE(C110:E110)</f>
        <v>77633.529076923078</v>
      </c>
    </row>
  </sheetData>
  <mergeCells count="1">
    <mergeCell ref="A1:C1"/>
  </mergeCells>
  <pageMargins left="0.7" right="0.7" top="0.75" bottom="0.75" header="0.3" footer="0.3"/>
  <pageSetup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Way</dc:creator>
  <cp:lastModifiedBy>Jen Way</cp:lastModifiedBy>
  <dcterms:created xsi:type="dcterms:W3CDTF">2018-07-16T21:07:30Z</dcterms:created>
  <dcterms:modified xsi:type="dcterms:W3CDTF">2018-07-16T21:24:44Z</dcterms:modified>
</cp:coreProperties>
</file>