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lexandercruz/Desktop/"/>
    </mc:Choice>
  </mc:AlternateContent>
  <xr:revisionPtr revIDLastSave="0" documentId="8_{15E86251-4A9E-A34B-97C0-D10043A83167}" xr6:coauthVersionLast="45" xr6:coauthVersionMax="45" xr10:uidLastSave="{00000000-0000-0000-0000-000000000000}"/>
  <bookViews>
    <workbookView xWindow="17060" yWindow="460" windowWidth="21300" windowHeight="19840" xr2:uid="{00000000-000D-0000-FFFF-FFFF00000000}"/>
  </bookViews>
  <sheets>
    <sheet name="Bank Pro Form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7" i="1" l="1"/>
  <c r="E32" i="1" s="1"/>
  <c r="D13" i="1"/>
  <c r="D12" i="1"/>
  <c r="H52" i="1" s="1"/>
  <c r="D7" i="1"/>
  <c r="D8" i="1" s="1"/>
  <c r="C40" i="1" s="1"/>
  <c r="H46" i="1" l="1"/>
  <c r="H39" i="1"/>
  <c r="H58" i="1"/>
  <c r="H20" i="1"/>
  <c r="H22" i="1" s="1"/>
  <c r="E31" i="1"/>
  <c r="E35" i="1" s="1"/>
  <c r="H37" i="1" l="1"/>
  <c r="H48" i="1" s="1"/>
  <c r="H56" i="1" l="1"/>
  <c r="H42" i="1"/>
  <c r="H60" i="1" s="1"/>
  <c r="H44" i="1" l="1"/>
  <c r="H50" i="1"/>
  <c r="H54" i="1" s="1"/>
  <c r="H62" i="1" s="1"/>
  <c r="H64" i="1" l="1"/>
</calcChain>
</file>

<file path=xl/sharedStrings.xml><?xml version="1.0" encoding="utf-8"?>
<sst xmlns="http://schemas.openxmlformats.org/spreadsheetml/2006/main" count="58" uniqueCount="58">
  <si>
    <t>Property Address</t>
  </si>
  <si>
    <t>Turnkey Rental Pro Forma</t>
  </si>
  <si>
    <t>Income and Expenses</t>
  </si>
  <si>
    <t>Input:</t>
  </si>
  <si>
    <t>Resale Price</t>
  </si>
  <si>
    <t>Down Payment</t>
  </si>
  <si>
    <t>Bank's Equity</t>
  </si>
  <si>
    <t>Mortgage Loan</t>
  </si>
  <si>
    <t>Mortgage Terms</t>
  </si>
  <si>
    <t>Years</t>
  </si>
  <si>
    <t>Owner's Tax Bracket</t>
  </si>
  <si>
    <t>Cost Recovery</t>
  </si>
  <si>
    <t>Land Value</t>
  </si>
  <si>
    <t>Percent of Total Value</t>
  </si>
  <si>
    <t>Projected First-Year Operating Statement</t>
  </si>
  <si>
    <t>Potential Annual Gross Income</t>
  </si>
  <si>
    <t>Current</t>
  </si>
  <si>
    <t>House</t>
  </si>
  <si>
    <t>Less: Estimated Vacancy Factor/Rental Loss</t>
  </si>
  <si>
    <t>Potential Annual Effective Gross Income</t>
  </si>
  <si>
    <t>Less: Annual Operating Expenses</t>
  </si>
  <si>
    <t>Property Taxes</t>
  </si>
  <si>
    <t>Insurance</t>
  </si>
  <si>
    <t>Water &amp; Sewer</t>
  </si>
  <si>
    <t>Electric</t>
  </si>
  <si>
    <t>trash</t>
  </si>
  <si>
    <t>Replacement/Reserves</t>
  </si>
  <si>
    <t>of annual effective income</t>
  </si>
  <si>
    <t>Management</t>
  </si>
  <si>
    <t>Total Expenses</t>
  </si>
  <si>
    <t>ESTIMATED ANNUAL NET OPERATING INCOME</t>
  </si>
  <si>
    <t>Less: Annual Dept Service</t>
  </si>
  <si>
    <t>Monthly mortgage payment</t>
  </si>
  <si>
    <t>Cash Flow Before Taxes</t>
  </si>
  <si>
    <t>Cash Flow Per Month</t>
  </si>
  <si>
    <t>Add: Principal for year (Equity Build-up)</t>
  </si>
  <si>
    <t>Debt to Credit Ratio</t>
  </si>
  <si>
    <t>Taxable Income Before Cost Recovery</t>
  </si>
  <si>
    <t>Less: Cost Recovery</t>
  </si>
  <si>
    <t>Tax deductible depreciation</t>
  </si>
  <si>
    <t>TAXABLE INCOME</t>
  </si>
  <si>
    <t>CAP Rate</t>
  </si>
  <si>
    <t>(NOI/Purchase Price)</t>
  </si>
  <si>
    <t>Gross Rent Multiplier</t>
  </si>
  <si>
    <t>(Purchase Price/Gross Income)</t>
  </si>
  <si>
    <t>Cash on Cash Rate of Return</t>
  </si>
  <si>
    <t>(Cash Before Taxes/Down Pmt.+Closing Costs)</t>
  </si>
  <si>
    <t>Equity Yield Rate</t>
  </si>
  <si>
    <t>(Assumes 3% Appreciation)</t>
  </si>
  <si>
    <t>Net Spendable Rate of Return</t>
  </si>
  <si>
    <t>(Cash Flow &amp; Tax Savings/Dn. Pmt.+Closing Costs)</t>
  </si>
  <si>
    <t>Depreciable Closing Costs</t>
  </si>
  <si>
    <t>Individual results will vary based on a variety of factors. Historical returns are not a guarantee of future performance.</t>
  </si>
  <si>
    <t xml:space="preserve">NOTE: CR of Maryland I, LLC believes the information to be provided is reliable, however, any projections contained here are estimates only and to be considered Marketing Material. </t>
  </si>
  <si>
    <r>
      <t>Years.</t>
    </r>
    <r>
      <rPr>
        <b/>
        <sz val="10"/>
        <color rgb="FF000000"/>
        <rFont val="Arial"/>
        <family val="2"/>
      </rPr>
      <t xml:space="preserve"> NOTE: </t>
    </r>
    <r>
      <rPr>
        <sz val="10"/>
        <color rgb="FF000000"/>
        <rFont val="Arial"/>
        <family val="2"/>
      </rPr>
      <t>due to the Covid-19 pandemic, rates have been fluctuating. Please confirm your rates with your lender</t>
    </r>
  </si>
  <si>
    <t>Billed to owner, reimbursed by tenant</t>
  </si>
  <si>
    <t>Tenant upon move in</t>
  </si>
  <si>
    <t>22 N Abington Ave, Baltimore MD 21229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</si>
</sst>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(&quot;$&quot;* #,##0.00_);_(&quot;$&quot;* \(#,##0.00\);_(&quot;$&quot;* &quot;-&quot;??_);_(@_)"/>
    <numFmt numFmtId="164" formatCode="\$#,##0.00_);[Red]&quot;($&quot;#,##0.00\)"/>
    <numFmt numFmtId="165" formatCode="0.0%"/>
    <numFmt numFmtId="166" formatCode="\$#,##0"/>
    <numFmt numFmtId="167" formatCode="\$#,##0.00"/>
    <numFmt numFmtId="168" formatCode="\$#,##0_);[Red]&quot;($&quot;#,##0\)"/>
    <numFmt numFmtId="169" formatCode="\$#,##0;[Red]\$#,##0"/>
    <numFmt numFmtId="170" formatCode="#,##0.00;[Red]#,##0.00"/>
  </numFmts>
  <fonts count="12" x14ac:knownFonts="1">
    <font>
      <sz val="10"/>
      <color rgb="FF000000"/>
      <name val="Arial"/>
    </font>
    <font>
      <b/>
      <sz val="10"/>
      <name val="Arial"/>
    </font>
    <font>
      <sz val="10"/>
      <name val="Arial"/>
    </font>
    <font>
      <i/>
      <sz val="10"/>
      <name val="Arial"/>
    </font>
    <font>
      <u/>
      <sz val="10"/>
      <name val="Arial"/>
    </font>
    <font>
      <sz val="10"/>
      <color rgb="FFFF0000"/>
      <name val="Arial"/>
    </font>
    <font>
      <sz val="10"/>
      <color rgb="FF000000"/>
      <name val="Arial"/>
    </font>
    <font>
      <sz val="10"/>
      <color rgb="FF000000"/>
      <name val="Arial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b/>
      <sz val="11"/>
      <name val="Arial"/>
      <family val="2"/>
    </font>
    <font>
      <b/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</fills>
  <borders count="2">
    <border>
      <left/>
      <right/>
      <top/>
      <bottom/>
      <diagonal/>
    </border>
    <border>
      <left/>
      <right/>
      <top/>
      <bottom/>
      <diagonal/>
    </border>
  </borders>
  <cellStyleXfs count="4">
    <xf numFmtId="0" fontId="0" fillId="0" borderId="0"/>
    <xf numFmtId="0" fontId="6" fillId="0" borderId="1"/>
    <xf numFmtId="44" fontId="7" fillId="0" borderId="1" applyFont="0" applyFill="0" applyBorder="0" applyAlignment="0" applyProtection="0"/>
    <xf numFmtId="9" fontId="7" fillId="0" borderId="1" applyFont="0" applyFill="0" applyBorder="0" applyAlignment="0" applyProtection="0"/>
  </cellStyleXfs>
  <cellXfs count="46"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>
      <alignment wrapText="1"/>
    </xf>
    <xf numFmtId="16" fontId="1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16" fontId="2" fillId="0" borderId="0" xfId="0" applyNumberFormat="1" applyFont="1"/>
    <xf numFmtId="164" fontId="2" fillId="2" borderId="1" xfId="0" applyNumberFormat="1" applyFont="1" applyFill="1" applyBorder="1" applyAlignment="1"/>
    <xf numFmtId="164" fontId="2" fillId="0" borderId="0" xfId="0" applyNumberFormat="1" applyFont="1"/>
    <xf numFmtId="9" fontId="1" fillId="0" borderId="0" xfId="0" applyNumberFormat="1" applyFont="1" applyAlignment="1">
      <alignment horizontal="right"/>
    </xf>
    <xf numFmtId="0" fontId="2" fillId="0" borderId="0" xfId="0" applyFont="1"/>
    <xf numFmtId="165" fontId="2" fillId="3" borderId="1" xfId="0" applyNumberFormat="1" applyFont="1" applyFill="1" applyBorder="1"/>
    <xf numFmtId="165" fontId="2" fillId="0" borderId="0" xfId="0" applyNumberFormat="1" applyFont="1"/>
    <xf numFmtId="10" fontId="2" fillId="0" borderId="0" xfId="0" applyNumberFormat="1" applyFont="1"/>
    <xf numFmtId="0" fontId="2" fillId="0" borderId="0" xfId="0" applyFont="1" applyAlignment="1">
      <alignment horizontal="left"/>
    </xf>
    <xf numFmtId="9" fontId="2" fillId="0" borderId="0" xfId="0" applyNumberFormat="1" applyFont="1" applyAlignment="1">
      <alignment horizontal="right"/>
    </xf>
    <xf numFmtId="9" fontId="2" fillId="0" borderId="0" xfId="0" applyNumberFormat="1" applyFont="1"/>
    <xf numFmtId="166" fontId="2" fillId="0" borderId="0" xfId="0" applyNumberFormat="1" applyFont="1"/>
    <xf numFmtId="167" fontId="2" fillId="2" borderId="1" xfId="0" applyNumberFormat="1" applyFont="1" applyFill="1" applyBorder="1" applyAlignment="1"/>
    <xf numFmtId="168" fontId="2" fillId="0" borderId="0" xfId="0" applyNumberFormat="1" applyFont="1" applyAlignment="1">
      <alignment horizontal="center"/>
    </xf>
    <xf numFmtId="165" fontId="2" fillId="2" borderId="1" xfId="0" applyNumberFormat="1" applyFont="1" applyFill="1" applyBorder="1" applyAlignment="1">
      <alignment horizontal="left"/>
    </xf>
    <xf numFmtId="165" fontId="2" fillId="0" borderId="0" xfId="0" applyNumberFormat="1" applyFont="1" applyAlignment="1">
      <alignment horizontal="center"/>
    </xf>
    <xf numFmtId="166" fontId="1" fillId="0" borderId="0" xfId="0" applyNumberFormat="1" applyFont="1"/>
    <xf numFmtId="166" fontId="2" fillId="2" borderId="1" xfId="0" applyNumberFormat="1" applyFont="1" applyFill="1" applyBorder="1" applyAlignment="1"/>
    <xf numFmtId="3" fontId="2" fillId="0" borderId="0" xfId="0" applyNumberFormat="1" applyFont="1" applyAlignment="1"/>
    <xf numFmtId="3" fontId="2" fillId="0" borderId="0" xfId="0" applyNumberFormat="1" applyFont="1"/>
    <xf numFmtId="165" fontId="2" fillId="2" borderId="1" xfId="0" applyNumberFormat="1" applyFont="1" applyFill="1" applyBorder="1"/>
    <xf numFmtId="9" fontId="3" fillId="0" borderId="0" xfId="0" applyNumberFormat="1" applyFont="1"/>
    <xf numFmtId="3" fontId="4" fillId="0" borderId="0" xfId="0" applyNumberFormat="1" applyFont="1"/>
    <xf numFmtId="9" fontId="3" fillId="2" borderId="1" xfId="0" applyNumberFormat="1" applyFont="1" applyFill="1" applyBorder="1"/>
    <xf numFmtId="0" fontId="3" fillId="0" borderId="0" xfId="0" applyFont="1"/>
    <xf numFmtId="0" fontId="2" fillId="0" borderId="0" xfId="0" applyFont="1" applyAlignment="1">
      <alignment horizontal="center"/>
    </xf>
    <xf numFmtId="169" fontId="3" fillId="0" borderId="0" xfId="0" applyNumberFormat="1" applyFont="1"/>
    <xf numFmtId="166" fontId="1" fillId="2" borderId="1" xfId="0" applyNumberFormat="1" applyFont="1" applyFill="1" applyBorder="1"/>
    <xf numFmtId="168" fontId="2" fillId="0" borderId="0" xfId="0" applyNumberFormat="1" applyFont="1" applyAlignment="1">
      <alignment horizontal="right"/>
    </xf>
    <xf numFmtId="0" fontId="5" fillId="2" borderId="1" xfId="0" applyFont="1" applyFill="1" applyBorder="1"/>
    <xf numFmtId="0" fontId="2" fillId="2" borderId="1" xfId="0" applyFont="1" applyFill="1" applyBorder="1"/>
    <xf numFmtId="166" fontId="5" fillId="0" borderId="0" xfId="0" applyNumberFormat="1" applyFont="1"/>
    <xf numFmtId="10" fontId="2" fillId="2" borderId="1" xfId="0" applyNumberFormat="1" applyFont="1" applyFill="1" applyBorder="1"/>
    <xf numFmtId="2" fontId="2" fillId="0" borderId="0" xfId="0" applyNumberFormat="1" applyFont="1"/>
    <xf numFmtId="170" fontId="2" fillId="0" borderId="0" xfId="0" applyNumberFormat="1" applyFont="1"/>
    <xf numFmtId="0" fontId="3" fillId="0" borderId="0" xfId="0" applyFont="1" applyAlignme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7" fillId="0" borderId="0" xfId="0" applyFont="1" applyAlignment="1"/>
    <xf numFmtId="0" fontId="8" fillId="3" borderId="1" xfId="0" applyFont="1" applyFill="1" applyBorder="1"/>
  </cellXfs>
  <cellStyles count="4">
    <cellStyle name="Currency 2" xfId="2" xr:uid="{FF6A49BC-F7F3-4C39-8482-CEA4AE13D458}"/>
    <cellStyle name="Normal" xfId="0" builtinId="0"/>
    <cellStyle name="Normal 2" xfId="1" xr:uid="{35FCFCC2-B698-4333-80CD-A5797713FFAC}"/>
    <cellStyle name="Percent 2" xfId="3" xr:uid="{1C879B3D-4795-42DD-BEC5-4150E8E0488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000"/>
  <sheetViews>
    <sheetView tabSelected="1" view="pageLayout" zoomScale="110" zoomScaleNormal="100" zoomScalePageLayoutView="110" workbookViewId="0">
      <selection activeCell="A3" sqref="A3"/>
    </sheetView>
  </sheetViews>
  <sheetFormatPr baseColWidth="10" defaultColWidth="14.5" defaultRowHeight="15" customHeight="1" x14ac:dyDescent="0.15"/>
  <cols>
    <col min="1" max="2" width="9.5" customWidth="1"/>
    <col min="3" max="3" width="12" customWidth="1"/>
    <col min="4" max="4" width="11.83203125" customWidth="1"/>
    <col min="5" max="5" width="7.83203125" customWidth="1"/>
    <col min="6" max="6" width="9.33203125" customWidth="1"/>
    <col min="7" max="7" width="29.1640625" customWidth="1"/>
    <col min="8" max="8" width="12.33203125" customWidth="1"/>
  </cols>
  <sheetData>
    <row r="1" spans="1:8" ht="12" customHeight="1" x14ac:dyDescent="0.15">
      <c r="A1" s="1" t="s">
        <v>0</v>
      </c>
      <c r="B1" s="2"/>
      <c r="C1" s="2"/>
      <c r="D1" s="3"/>
      <c r="E1" s="2"/>
      <c r="F1" s="2"/>
      <c r="G1" s="4"/>
      <c r="H1" s="4"/>
    </row>
    <row r="2" spans="1:8" ht="12" customHeight="1" x14ac:dyDescent="0.15">
      <c r="A2" s="41" t="s">
        <v>57</v>
      </c>
      <c r="D2" s="5"/>
    </row>
    <row r="3" spans="1:8" ht="12" customHeight="1" x14ac:dyDescent="0.15"/>
    <row r="4" spans="1:8" ht="12" customHeight="1" x14ac:dyDescent="0.15">
      <c r="A4" t="s">
        <v>1</v>
      </c>
    </row>
    <row r="5" spans="1:8" ht="12" customHeight="1" x14ac:dyDescent="0.15">
      <c r="A5" s="1" t="s">
        <v>2</v>
      </c>
    </row>
    <row r="6" spans="1:8" ht="12" customHeight="1" x14ac:dyDescent="0.15">
      <c r="A6" s="1" t="s">
        <v>3</v>
      </c>
      <c r="B6" s="1" t="s">
        <v>4</v>
      </c>
      <c r="D6" s="6">
        <v>160000</v>
      </c>
      <c r="E6" s="7"/>
    </row>
    <row r="7" spans="1:8" ht="12" customHeight="1" x14ac:dyDescent="0.15">
      <c r="B7" t="s">
        <v>5</v>
      </c>
      <c r="D7" s="7">
        <f>D6*E7</f>
        <v>32000</v>
      </c>
      <c r="E7" s="8">
        <v>0.2</v>
      </c>
      <c r="F7" t="s">
        <v>6</v>
      </c>
    </row>
    <row r="8" spans="1:8" ht="12" customHeight="1" x14ac:dyDescent="0.15">
      <c r="B8" s="9" t="s">
        <v>7</v>
      </c>
      <c r="D8" s="7">
        <f>D6-D7</f>
        <v>128000</v>
      </c>
    </row>
    <row r="9" spans="1:8" ht="12" customHeight="1" x14ac:dyDescent="0.15">
      <c r="B9" s="1" t="s">
        <v>8</v>
      </c>
      <c r="D9" s="10">
        <v>3.9E-2</v>
      </c>
      <c r="F9" s="45">
        <v>30</v>
      </c>
      <c r="G9" s="44" t="s">
        <v>54</v>
      </c>
    </row>
    <row r="10" spans="1:8" ht="12" customHeight="1" x14ac:dyDescent="0.15">
      <c r="B10" t="s">
        <v>10</v>
      </c>
      <c r="D10" s="11">
        <v>0.3</v>
      </c>
      <c r="E10" s="12"/>
    </row>
    <row r="11" spans="1:8" ht="12" customHeight="1" x14ac:dyDescent="0.15">
      <c r="B11" t="s">
        <v>11</v>
      </c>
      <c r="D11">
        <v>27.5</v>
      </c>
      <c r="E11" s="13" t="s">
        <v>9</v>
      </c>
    </row>
    <row r="12" spans="1:8" ht="12" customHeight="1" x14ac:dyDescent="0.15">
      <c r="B12" t="s">
        <v>12</v>
      </c>
      <c r="D12" s="7">
        <f>D6*E12</f>
        <v>16000</v>
      </c>
      <c r="E12" s="14">
        <v>0.1</v>
      </c>
      <c r="F12" t="s">
        <v>13</v>
      </c>
    </row>
    <row r="13" spans="1:8" ht="12" customHeight="1" x14ac:dyDescent="0.15">
      <c r="B13" t="s">
        <v>51</v>
      </c>
      <c r="D13" s="7">
        <f>D6*E13</f>
        <v>7360</v>
      </c>
      <c r="E13" s="15">
        <v>4.5999999999999999E-2</v>
      </c>
    </row>
    <row r="14" spans="1:8" ht="12" customHeight="1" x14ac:dyDescent="0.15"/>
    <row r="15" spans="1:8" ht="12" customHeight="1" x14ac:dyDescent="0.15">
      <c r="A15" s="1" t="s">
        <v>14</v>
      </c>
    </row>
    <row r="16" spans="1:8" ht="12" customHeight="1" x14ac:dyDescent="0.15"/>
    <row r="17" spans="2:8" ht="12" customHeight="1" x14ac:dyDescent="0.15">
      <c r="B17" t="s">
        <v>15</v>
      </c>
      <c r="D17" t="s">
        <v>16</v>
      </c>
      <c r="F17" s="9"/>
      <c r="H17" s="16">
        <f>SUM(D18:D19)*12</f>
        <v>16500</v>
      </c>
    </row>
    <row r="18" spans="2:8" ht="12" customHeight="1" x14ac:dyDescent="0.15">
      <c r="D18" s="17">
        <v>1375</v>
      </c>
      <c r="E18" t="s">
        <v>17</v>
      </c>
      <c r="F18" s="9"/>
      <c r="H18" s="16"/>
    </row>
    <row r="19" spans="2:8" ht="12" customHeight="1" x14ac:dyDescent="0.15">
      <c r="D19" s="18"/>
    </row>
    <row r="20" spans="2:8" ht="12" customHeight="1" x14ac:dyDescent="0.15">
      <c r="B20" t="s">
        <v>18</v>
      </c>
      <c r="F20" s="19">
        <v>0.05</v>
      </c>
      <c r="G20" s="20"/>
      <c r="H20" s="16">
        <f>(H17*F20)*-1</f>
        <v>-825</v>
      </c>
    </row>
    <row r="21" spans="2:8" ht="12" customHeight="1" x14ac:dyDescent="0.15"/>
    <row r="22" spans="2:8" ht="12" customHeight="1" x14ac:dyDescent="0.15">
      <c r="B22" s="1" t="s">
        <v>19</v>
      </c>
      <c r="H22" s="21">
        <f>H17+H20</f>
        <v>15675</v>
      </c>
    </row>
    <row r="23" spans="2:8" ht="12" customHeight="1" x14ac:dyDescent="0.15"/>
    <row r="24" spans="2:8" ht="12" customHeight="1" x14ac:dyDescent="0.15">
      <c r="B24" t="s">
        <v>20</v>
      </c>
    </row>
    <row r="25" spans="2:8" ht="12" customHeight="1" x14ac:dyDescent="0.15"/>
    <row r="26" spans="2:8" ht="12" customHeight="1" x14ac:dyDescent="0.15">
      <c r="C26" t="s">
        <v>21</v>
      </c>
      <c r="E26" s="22">
        <v>1314</v>
      </c>
    </row>
    <row r="27" spans="2:8" ht="12" customHeight="1" x14ac:dyDescent="0.15">
      <c r="C27" t="s">
        <v>22</v>
      </c>
      <c r="E27" s="23">
        <v>600</v>
      </c>
    </row>
    <row r="28" spans="2:8" ht="12" customHeight="1" x14ac:dyDescent="0.15">
      <c r="C28" t="s">
        <v>23</v>
      </c>
      <c r="E28" s="24">
        <v>0</v>
      </c>
      <c r="F28" t="s">
        <v>55</v>
      </c>
    </row>
    <row r="29" spans="2:8" ht="12" customHeight="1" x14ac:dyDescent="0.15">
      <c r="C29" t="s">
        <v>24</v>
      </c>
      <c r="E29" s="24">
        <v>0</v>
      </c>
      <c r="F29" t="s">
        <v>56</v>
      </c>
    </row>
    <row r="30" spans="2:8" ht="12" customHeight="1" x14ac:dyDescent="0.15">
      <c r="C30" t="s">
        <v>25</v>
      </c>
      <c r="E30" s="24">
        <v>0</v>
      </c>
    </row>
    <row r="31" spans="2:8" ht="12" customHeight="1" x14ac:dyDescent="0.15">
      <c r="C31" t="s">
        <v>26</v>
      </c>
      <c r="E31" s="24">
        <f>F31*H17</f>
        <v>825</v>
      </c>
      <c r="F31" s="25">
        <v>0.05</v>
      </c>
      <c r="G31" s="26" t="s">
        <v>27</v>
      </c>
    </row>
    <row r="32" spans="2:8" ht="12" customHeight="1" x14ac:dyDescent="0.15">
      <c r="C32" t="s">
        <v>28</v>
      </c>
      <c r="E32" s="24">
        <f>F32*H17</f>
        <v>1320</v>
      </c>
      <c r="F32" s="25">
        <v>0.08</v>
      </c>
    </row>
    <row r="33" spans="2:8" ht="12" customHeight="1" x14ac:dyDescent="0.15">
      <c r="E33" s="27"/>
      <c r="F33" s="28"/>
      <c r="H33" s="29"/>
    </row>
    <row r="34" spans="2:8" ht="12" customHeight="1" x14ac:dyDescent="0.15"/>
    <row r="35" spans="2:8" ht="12" customHeight="1" x14ac:dyDescent="0.15">
      <c r="C35" t="s">
        <v>29</v>
      </c>
      <c r="E35" s="16">
        <f>SUM(E26:E33)</f>
        <v>4059</v>
      </c>
      <c r="F35" s="30"/>
      <c r="G35" s="30"/>
    </row>
    <row r="36" spans="2:8" ht="12" customHeight="1" x14ac:dyDescent="0.15"/>
    <row r="37" spans="2:8" ht="12" customHeight="1" x14ac:dyDescent="0.15">
      <c r="B37" s="1" t="s">
        <v>30</v>
      </c>
      <c r="H37" s="21">
        <f>H22-E35</f>
        <v>11616</v>
      </c>
    </row>
    <row r="38" spans="2:8" ht="12" customHeight="1" x14ac:dyDescent="0.15"/>
    <row r="39" spans="2:8" ht="12" customHeight="1" x14ac:dyDescent="0.15">
      <c r="B39" s="1" t="s">
        <v>31</v>
      </c>
      <c r="C39" s="1"/>
      <c r="D39" s="1"/>
      <c r="E39" s="7"/>
      <c r="H39" s="16">
        <f>C40*12</f>
        <v>-7244.8236180184995</v>
      </c>
    </row>
    <row r="40" spans="2:8" ht="12" customHeight="1" x14ac:dyDescent="0.15">
      <c r="C40" s="31">
        <f>PMT(D9/12,F9*12,D8)</f>
        <v>-603.73530150154158</v>
      </c>
      <c r="D40" s="29" t="s">
        <v>32</v>
      </c>
      <c r="E40" s="29"/>
    </row>
    <row r="41" spans="2:8" ht="12" customHeight="1" x14ac:dyDescent="0.15"/>
    <row r="42" spans="2:8" ht="12" customHeight="1" x14ac:dyDescent="0.15">
      <c r="B42" s="1" t="s">
        <v>33</v>
      </c>
      <c r="C42" s="1"/>
      <c r="D42" s="1"/>
      <c r="H42" s="21">
        <f>H37+H39</f>
        <v>4371.1763819815005</v>
      </c>
    </row>
    <row r="43" spans="2:8" ht="12" customHeight="1" x14ac:dyDescent="0.15">
      <c r="B43" s="1"/>
      <c r="C43" s="1"/>
      <c r="D43" s="1"/>
      <c r="H43" s="21"/>
    </row>
    <row r="44" spans="2:8" ht="12" customHeight="1" x14ac:dyDescent="0.15">
      <c r="B44" s="1" t="s">
        <v>34</v>
      </c>
      <c r="C44" s="1"/>
      <c r="D44" s="1"/>
      <c r="H44" s="32">
        <f>H42/12</f>
        <v>364.26469849845836</v>
      </c>
    </row>
    <row r="45" spans="2:8" ht="12" customHeight="1" x14ac:dyDescent="0.15"/>
    <row r="46" spans="2:8" ht="12" customHeight="1" x14ac:dyDescent="0.15">
      <c r="B46" s="1" t="s">
        <v>35</v>
      </c>
      <c r="C46" s="1"/>
      <c r="D46" s="1"/>
      <c r="E46" s="1"/>
      <c r="H46" s="33">
        <f>FV(D9/12,12,C40,D8)+D8</f>
        <v>2293.5322968263499</v>
      </c>
    </row>
    <row r="47" spans="2:8" ht="12" customHeight="1" x14ac:dyDescent="0.15">
      <c r="B47" s="1"/>
      <c r="C47" s="1"/>
      <c r="D47" s="1"/>
      <c r="E47" s="1"/>
      <c r="H47" s="33"/>
    </row>
    <row r="48" spans="2:8" ht="12" customHeight="1" x14ac:dyDescent="0.15">
      <c r="B48" s="1" t="s">
        <v>36</v>
      </c>
      <c r="H48">
        <f>(H37/H39)*-1</f>
        <v>1.6033516635394696</v>
      </c>
    </row>
    <row r="49" spans="2:8" ht="12" customHeight="1" x14ac:dyDescent="0.15"/>
    <row r="50" spans="2:8" ht="12" customHeight="1" x14ac:dyDescent="0.15">
      <c r="B50" s="1" t="s">
        <v>37</v>
      </c>
      <c r="H50" s="16">
        <f>H42+H46</f>
        <v>6664.7086788078504</v>
      </c>
    </row>
    <row r="51" spans="2:8" ht="12" customHeight="1" x14ac:dyDescent="0.15"/>
    <row r="52" spans="2:8" ht="12" customHeight="1" x14ac:dyDescent="0.15">
      <c r="B52" s="1" t="s">
        <v>38</v>
      </c>
      <c r="D52" s="34" t="s">
        <v>39</v>
      </c>
      <c r="E52" s="35"/>
      <c r="F52" s="35"/>
      <c r="H52" s="36">
        <f>(D6-D12)/D11*-1</f>
        <v>-5236.363636363636</v>
      </c>
    </row>
    <row r="53" spans="2:8" ht="12" customHeight="1" x14ac:dyDescent="0.15"/>
    <row r="54" spans="2:8" ht="12" customHeight="1" x14ac:dyDescent="0.15">
      <c r="B54" s="1" t="s">
        <v>40</v>
      </c>
      <c r="H54" s="21">
        <f>H50+H52</f>
        <v>1428.3450424442144</v>
      </c>
    </row>
    <row r="55" spans="2:8" ht="12" customHeight="1" x14ac:dyDescent="0.15"/>
    <row r="56" spans="2:8" ht="12" customHeight="1" x14ac:dyDescent="0.15">
      <c r="B56" s="1" t="s">
        <v>41</v>
      </c>
      <c r="E56" s="40" t="s">
        <v>42</v>
      </c>
      <c r="F56" s="40"/>
      <c r="G56" s="40"/>
      <c r="H56" s="37">
        <f>H37/D6</f>
        <v>7.2599999999999998E-2</v>
      </c>
    </row>
    <row r="57" spans="2:8" ht="12" customHeight="1" x14ac:dyDescent="0.15"/>
    <row r="58" spans="2:8" ht="12" customHeight="1" x14ac:dyDescent="0.15">
      <c r="B58" s="1" t="s">
        <v>43</v>
      </c>
      <c r="E58" s="29" t="s">
        <v>44</v>
      </c>
      <c r="H58" s="38">
        <f>D6/H17</f>
        <v>9.6969696969696972</v>
      </c>
    </row>
    <row r="59" spans="2:8" ht="12" customHeight="1" x14ac:dyDescent="0.15"/>
    <row r="60" spans="2:8" ht="12" customHeight="1" x14ac:dyDescent="0.15">
      <c r="B60" s="1" t="s">
        <v>45</v>
      </c>
      <c r="E60" s="29" t="s">
        <v>46</v>
      </c>
      <c r="H60" s="25">
        <f>H42/(D7+D13)</f>
        <v>0.11105631051782268</v>
      </c>
    </row>
    <row r="61" spans="2:8" ht="12" customHeight="1" x14ac:dyDescent="0.15"/>
    <row r="62" spans="2:8" ht="12" customHeight="1" x14ac:dyDescent="0.15">
      <c r="B62" s="1" t="s">
        <v>47</v>
      </c>
      <c r="E62" s="29" t="s">
        <v>48</v>
      </c>
      <c r="H62" s="12">
        <f>(H42+((H54*D10)*-1)+H46+(D6*0.03))/D7</f>
        <v>0.34488141143983081</v>
      </c>
    </row>
    <row r="63" spans="2:8" ht="12" customHeight="1" x14ac:dyDescent="0.15"/>
    <row r="64" spans="2:8" ht="12" customHeight="1" x14ac:dyDescent="0.15">
      <c r="B64" s="1" t="s">
        <v>49</v>
      </c>
      <c r="E64" t="s">
        <v>50</v>
      </c>
      <c r="H64" s="11">
        <f>(H42+(H54*D10)*-1)/(D7+D13)</f>
        <v>0.1001695342796808</v>
      </c>
    </row>
    <row r="65" spans="1:4" ht="12" customHeight="1" x14ac:dyDescent="0.15"/>
    <row r="66" spans="1:4" ht="12" customHeight="1" x14ac:dyDescent="0.15">
      <c r="A66" s="42" t="s">
        <v>53</v>
      </c>
    </row>
    <row r="67" spans="1:4" ht="12" customHeight="1" x14ac:dyDescent="0.15">
      <c r="A67" s="43" t="s">
        <v>52</v>
      </c>
    </row>
    <row r="68" spans="1:4" ht="12" customHeight="1" x14ac:dyDescent="0.15"/>
    <row r="69" spans="1:4" ht="12" customHeight="1" x14ac:dyDescent="0.15"/>
    <row r="70" spans="1:4" ht="12" customHeight="1" x14ac:dyDescent="0.15"/>
    <row r="71" spans="1:4" ht="12" customHeight="1" x14ac:dyDescent="0.15"/>
    <row r="72" spans="1:4" ht="12" customHeight="1" x14ac:dyDescent="0.15"/>
    <row r="73" spans="1:4" ht="12" customHeight="1" x14ac:dyDescent="0.15"/>
    <row r="74" spans="1:4" ht="12" customHeight="1" x14ac:dyDescent="0.15"/>
    <row r="75" spans="1:4" ht="12" customHeight="1" x14ac:dyDescent="0.15"/>
    <row r="76" spans="1:4" ht="12" customHeight="1" x14ac:dyDescent="0.15">
      <c r="D76" s="39"/>
    </row>
    <row r="77" spans="1:4" ht="12" customHeight="1" x14ac:dyDescent="0.15"/>
    <row r="78" spans="1:4" ht="12" customHeight="1" x14ac:dyDescent="0.15"/>
    <row r="79" spans="1:4" ht="12" customHeight="1" x14ac:dyDescent="0.15"/>
    <row r="80" spans="1:4" ht="12" customHeight="1" x14ac:dyDescent="0.15"/>
    <row r="81" ht="12" customHeight="1" x14ac:dyDescent="0.15"/>
    <row r="82" ht="12" customHeight="1" x14ac:dyDescent="0.15"/>
    <row r="83" ht="12" customHeight="1" x14ac:dyDescent="0.15"/>
    <row r="84" ht="12" customHeight="1" x14ac:dyDescent="0.15"/>
    <row r="85" ht="12" customHeight="1" x14ac:dyDescent="0.15"/>
    <row r="86" ht="12" customHeight="1" x14ac:dyDescent="0.15"/>
    <row r="87" ht="12" customHeight="1" x14ac:dyDescent="0.15"/>
    <row r="88" ht="12" customHeight="1" x14ac:dyDescent="0.15"/>
    <row r="89" ht="12" customHeight="1" x14ac:dyDescent="0.15"/>
    <row r="90" ht="12" customHeight="1" x14ac:dyDescent="0.15"/>
    <row r="91" ht="12" customHeight="1" x14ac:dyDescent="0.15"/>
    <row r="92" ht="12" customHeight="1" x14ac:dyDescent="0.15"/>
    <row r="93" ht="12" customHeight="1" x14ac:dyDescent="0.15"/>
    <row r="94" ht="12" customHeight="1" x14ac:dyDescent="0.15"/>
    <row r="95" ht="12" customHeight="1" x14ac:dyDescent="0.15"/>
    <row r="96" ht="12" customHeight="1" x14ac:dyDescent="0.15"/>
    <row r="97" ht="12" customHeight="1" x14ac:dyDescent="0.15"/>
    <row r="98" ht="12" customHeight="1" x14ac:dyDescent="0.15"/>
    <row r="99" ht="12" customHeight="1" x14ac:dyDescent="0.15"/>
    <row r="100" ht="12" customHeight="1" x14ac:dyDescent="0.15"/>
    <row r="101" ht="12" customHeight="1" x14ac:dyDescent="0.15"/>
    <row r="102" ht="12" customHeight="1" x14ac:dyDescent="0.15"/>
    <row r="103" ht="12" customHeight="1" x14ac:dyDescent="0.15"/>
    <row r="104" ht="12" customHeight="1" x14ac:dyDescent="0.15"/>
    <row r="105" ht="12" customHeight="1" x14ac:dyDescent="0.15"/>
    <row r="106" ht="12" customHeight="1" x14ac:dyDescent="0.15"/>
    <row r="107" ht="12" customHeight="1" x14ac:dyDescent="0.15"/>
    <row r="108" ht="12" customHeight="1" x14ac:dyDescent="0.15"/>
    <row r="109" ht="12" customHeight="1" x14ac:dyDescent="0.15"/>
    <row r="110" ht="12" customHeight="1" x14ac:dyDescent="0.15"/>
    <row r="111" ht="12" customHeight="1" x14ac:dyDescent="0.15"/>
    <row r="112" ht="12" customHeight="1" x14ac:dyDescent="0.15"/>
    <row r="113" ht="12" customHeight="1" x14ac:dyDescent="0.15"/>
    <row r="114" ht="12" customHeight="1" x14ac:dyDescent="0.15"/>
    <row r="115" ht="12" customHeight="1" x14ac:dyDescent="0.15"/>
    <row r="116" ht="12" customHeight="1" x14ac:dyDescent="0.15"/>
    <row r="117" ht="12" customHeight="1" x14ac:dyDescent="0.15"/>
    <row r="118" ht="12" customHeight="1" x14ac:dyDescent="0.15"/>
    <row r="119" ht="12" customHeight="1" x14ac:dyDescent="0.15"/>
    <row r="120" ht="12" customHeight="1" x14ac:dyDescent="0.15"/>
    <row r="121" ht="12" customHeight="1" x14ac:dyDescent="0.15"/>
    <row r="122" ht="12" customHeight="1" x14ac:dyDescent="0.15"/>
    <row r="123" ht="12" customHeight="1" x14ac:dyDescent="0.15"/>
    <row r="124" ht="12" customHeight="1" x14ac:dyDescent="0.15"/>
    <row r="125" ht="12" customHeight="1" x14ac:dyDescent="0.15"/>
    <row r="126" ht="12" customHeight="1" x14ac:dyDescent="0.15"/>
    <row r="127" ht="12" customHeight="1" x14ac:dyDescent="0.15"/>
    <row r="128" ht="12" customHeight="1" x14ac:dyDescent="0.15"/>
    <row r="129" ht="12" customHeight="1" x14ac:dyDescent="0.15"/>
    <row r="130" ht="12" customHeight="1" x14ac:dyDescent="0.15"/>
    <row r="131" ht="12" customHeight="1" x14ac:dyDescent="0.15"/>
    <row r="132" ht="12" customHeight="1" x14ac:dyDescent="0.15"/>
    <row r="133" ht="12" customHeight="1" x14ac:dyDescent="0.15"/>
    <row r="134" ht="12" customHeight="1" x14ac:dyDescent="0.15"/>
    <row r="135" ht="12" customHeight="1" x14ac:dyDescent="0.15"/>
    <row r="136" ht="12" customHeight="1" x14ac:dyDescent="0.15"/>
    <row r="137" ht="12" customHeight="1" x14ac:dyDescent="0.15"/>
    <row r="138" ht="12" customHeight="1" x14ac:dyDescent="0.15"/>
    <row r="139" ht="12" customHeight="1" x14ac:dyDescent="0.15"/>
    <row r="140" ht="12" customHeight="1" x14ac:dyDescent="0.15"/>
    <row r="141" ht="12" customHeight="1" x14ac:dyDescent="0.15"/>
    <row r="142" ht="12" customHeight="1" x14ac:dyDescent="0.15"/>
    <row r="143" ht="12" customHeight="1" x14ac:dyDescent="0.15"/>
    <row r="144" ht="12" customHeight="1" x14ac:dyDescent="0.15"/>
    <row r="145" ht="12" customHeight="1" x14ac:dyDescent="0.15"/>
    <row r="146" ht="12" customHeight="1" x14ac:dyDescent="0.15"/>
    <row r="147" ht="12" customHeight="1" x14ac:dyDescent="0.15"/>
    <row r="148" ht="12" customHeight="1" x14ac:dyDescent="0.15"/>
    <row r="149" ht="12" customHeight="1" x14ac:dyDescent="0.15"/>
    <row r="150" ht="12" customHeight="1" x14ac:dyDescent="0.15"/>
    <row r="151" ht="12" customHeight="1" x14ac:dyDescent="0.15"/>
    <row r="152" ht="12" customHeight="1" x14ac:dyDescent="0.15"/>
    <row r="153" ht="12" customHeight="1" x14ac:dyDescent="0.15"/>
    <row r="154" ht="12" customHeight="1" x14ac:dyDescent="0.15"/>
    <row r="155" ht="12" customHeight="1" x14ac:dyDescent="0.15"/>
    <row r="156" ht="12" customHeight="1" x14ac:dyDescent="0.15"/>
    <row r="157" ht="12" customHeight="1" x14ac:dyDescent="0.15"/>
    <row r="158" ht="12" customHeight="1" x14ac:dyDescent="0.15"/>
    <row r="159" ht="12" customHeight="1" x14ac:dyDescent="0.15"/>
    <row r="160" ht="12" customHeight="1" x14ac:dyDescent="0.15"/>
    <row r="161" ht="12" customHeight="1" x14ac:dyDescent="0.15"/>
    <row r="162" ht="12" customHeight="1" x14ac:dyDescent="0.15"/>
    <row r="163" ht="12" customHeight="1" x14ac:dyDescent="0.15"/>
    <row r="164" ht="12" customHeight="1" x14ac:dyDescent="0.15"/>
    <row r="165" ht="12" customHeight="1" x14ac:dyDescent="0.15"/>
    <row r="166" ht="12" customHeight="1" x14ac:dyDescent="0.15"/>
    <row r="167" ht="12" customHeight="1" x14ac:dyDescent="0.15"/>
    <row r="168" ht="12" customHeight="1" x14ac:dyDescent="0.15"/>
    <row r="169" ht="12" customHeight="1" x14ac:dyDescent="0.15"/>
    <row r="170" ht="12" customHeight="1" x14ac:dyDescent="0.15"/>
    <row r="171" ht="12" customHeight="1" x14ac:dyDescent="0.15"/>
    <row r="172" ht="12" customHeight="1" x14ac:dyDescent="0.15"/>
    <row r="173" ht="12" customHeight="1" x14ac:dyDescent="0.15"/>
    <row r="174" ht="12" customHeight="1" x14ac:dyDescent="0.15"/>
    <row r="175" ht="12" customHeight="1" x14ac:dyDescent="0.15"/>
    <row r="176" ht="12" customHeight="1" x14ac:dyDescent="0.15"/>
    <row r="177" ht="12" customHeight="1" x14ac:dyDescent="0.15"/>
    <row r="178" ht="12" customHeight="1" x14ac:dyDescent="0.15"/>
    <row r="179" ht="12" customHeight="1" x14ac:dyDescent="0.15"/>
    <row r="180" ht="12" customHeight="1" x14ac:dyDescent="0.15"/>
    <row r="181" ht="12" customHeight="1" x14ac:dyDescent="0.15"/>
    <row r="182" ht="12" customHeight="1" x14ac:dyDescent="0.15"/>
    <row r="183" ht="12" customHeight="1" x14ac:dyDescent="0.15"/>
    <row r="184" ht="12" customHeight="1" x14ac:dyDescent="0.15"/>
    <row r="185" ht="12" customHeight="1" x14ac:dyDescent="0.15"/>
    <row r="186" ht="12" customHeight="1" x14ac:dyDescent="0.15"/>
    <row r="187" ht="12" customHeight="1" x14ac:dyDescent="0.15"/>
    <row r="188" ht="12" customHeight="1" x14ac:dyDescent="0.15"/>
    <row r="189" ht="12" customHeight="1" x14ac:dyDescent="0.15"/>
    <row r="190" ht="12" customHeight="1" x14ac:dyDescent="0.15"/>
    <row r="191" ht="12" customHeight="1" x14ac:dyDescent="0.15"/>
    <row r="192" ht="12" customHeight="1" x14ac:dyDescent="0.15"/>
    <row r="193" ht="12" customHeight="1" x14ac:dyDescent="0.15"/>
    <row r="194" ht="12" customHeight="1" x14ac:dyDescent="0.15"/>
    <row r="195" ht="12" customHeight="1" x14ac:dyDescent="0.15"/>
    <row r="196" ht="12" customHeight="1" x14ac:dyDescent="0.15"/>
    <row r="197" ht="12" customHeight="1" x14ac:dyDescent="0.15"/>
    <row r="198" ht="12" customHeight="1" x14ac:dyDescent="0.15"/>
    <row r="199" ht="12" customHeight="1" x14ac:dyDescent="0.15"/>
    <row r="200" ht="12" customHeight="1" x14ac:dyDescent="0.15"/>
    <row r="201" ht="12" customHeight="1" x14ac:dyDescent="0.15"/>
    <row r="202" ht="12" customHeight="1" x14ac:dyDescent="0.15"/>
    <row r="203" ht="12" customHeight="1" x14ac:dyDescent="0.15"/>
    <row r="204" ht="12" customHeight="1" x14ac:dyDescent="0.15"/>
    <row r="205" ht="12" customHeight="1" x14ac:dyDescent="0.15"/>
    <row r="206" ht="12" customHeight="1" x14ac:dyDescent="0.15"/>
    <row r="207" ht="12" customHeight="1" x14ac:dyDescent="0.15"/>
    <row r="208" ht="12" customHeight="1" x14ac:dyDescent="0.15"/>
    <row r="209" ht="12" customHeight="1" x14ac:dyDescent="0.15"/>
    <row r="210" ht="12" customHeight="1" x14ac:dyDescent="0.15"/>
    <row r="211" ht="12" customHeight="1" x14ac:dyDescent="0.15"/>
    <row r="212" ht="12" customHeight="1" x14ac:dyDescent="0.15"/>
    <row r="213" ht="12" customHeight="1" x14ac:dyDescent="0.15"/>
    <row r="214" ht="12" customHeight="1" x14ac:dyDescent="0.15"/>
    <row r="215" ht="12" customHeight="1" x14ac:dyDescent="0.15"/>
    <row r="216" ht="12" customHeight="1" x14ac:dyDescent="0.15"/>
    <row r="217" ht="12" customHeight="1" x14ac:dyDescent="0.15"/>
    <row r="218" ht="12" customHeight="1" x14ac:dyDescent="0.15"/>
    <row r="219" ht="12" customHeight="1" x14ac:dyDescent="0.15"/>
    <row r="220" ht="12" customHeight="1" x14ac:dyDescent="0.15"/>
    <row r="221" ht="12" customHeight="1" x14ac:dyDescent="0.15"/>
    <row r="222" ht="12" customHeight="1" x14ac:dyDescent="0.15"/>
    <row r="223" ht="12" customHeight="1" x14ac:dyDescent="0.15"/>
    <row r="224" ht="12" customHeight="1" x14ac:dyDescent="0.15"/>
    <row r="225" ht="12" customHeight="1" x14ac:dyDescent="0.15"/>
    <row r="226" ht="12" customHeight="1" x14ac:dyDescent="0.15"/>
    <row r="227" ht="12" customHeight="1" x14ac:dyDescent="0.15"/>
    <row r="228" ht="12" customHeight="1" x14ac:dyDescent="0.15"/>
    <row r="229" ht="12" customHeight="1" x14ac:dyDescent="0.15"/>
    <row r="230" ht="12" customHeight="1" x14ac:dyDescent="0.15"/>
    <row r="231" ht="12" customHeight="1" x14ac:dyDescent="0.15"/>
    <row r="232" ht="12" customHeight="1" x14ac:dyDescent="0.15"/>
    <row r="233" ht="12" customHeight="1" x14ac:dyDescent="0.15"/>
    <row r="234" ht="12" customHeight="1" x14ac:dyDescent="0.15"/>
    <row r="235" ht="12" customHeight="1" x14ac:dyDescent="0.15"/>
    <row r="236" ht="12" customHeight="1" x14ac:dyDescent="0.15"/>
    <row r="237" ht="12" customHeight="1" x14ac:dyDescent="0.15"/>
    <row r="238" ht="12" customHeight="1" x14ac:dyDescent="0.15"/>
    <row r="239" ht="12" customHeight="1" x14ac:dyDescent="0.15"/>
    <row r="240" ht="12" customHeight="1" x14ac:dyDescent="0.15"/>
    <row r="241" ht="12" customHeight="1" x14ac:dyDescent="0.15"/>
    <row r="242" ht="12" customHeight="1" x14ac:dyDescent="0.15"/>
    <row r="243" ht="12" customHeight="1" x14ac:dyDescent="0.15"/>
    <row r="244" ht="12" customHeight="1" x14ac:dyDescent="0.15"/>
    <row r="245" ht="12" customHeight="1" x14ac:dyDescent="0.15"/>
    <row r="246" ht="12" customHeight="1" x14ac:dyDescent="0.15"/>
    <row r="247" ht="12" customHeight="1" x14ac:dyDescent="0.15"/>
    <row r="248" ht="12" customHeight="1" x14ac:dyDescent="0.15"/>
    <row r="249" ht="12" customHeight="1" x14ac:dyDescent="0.15"/>
    <row r="250" ht="12" customHeight="1" x14ac:dyDescent="0.15"/>
    <row r="251" ht="12" customHeight="1" x14ac:dyDescent="0.15"/>
    <row r="252" ht="12" customHeight="1" x14ac:dyDescent="0.15"/>
    <row r="253" ht="12" customHeight="1" x14ac:dyDescent="0.15"/>
    <row r="254" ht="12" customHeight="1" x14ac:dyDescent="0.15"/>
    <row r="255" ht="12" customHeight="1" x14ac:dyDescent="0.15"/>
    <row r="256" ht="12" customHeight="1" x14ac:dyDescent="0.15"/>
    <row r="257" ht="12" customHeight="1" x14ac:dyDescent="0.15"/>
    <row r="258" ht="12" customHeight="1" x14ac:dyDescent="0.15"/>
    <row r="259" ht="12" customHeight="1" x14ac:dyDescent="0.15"/>
    <row r="260" ht="12" customHeight="1" x14ac:dyDescent="0.15"/>
    <row r="261" ht="12" customHeight="1" x14ac:dyDescent="0.15"/>
    <row r="262" ht="12" customHeight="1" x14ac:dyDescent="0.15"/>
    <row r="263" ht="12" customHeight="1" x14ac:dyDescent="0.15"/>
    <row r="264" ht="12" customHeight="1" x14ac:dyDescent="0.15"/>
    <row r="265" ht="15.75" customHeight="1" x14ac:dyDescent="0.15"/>
    <row r="266" ht="15.75" customHeight="1" x14ac:dyDescent="0.15"/>
    <row r="267" ht="15.75" customHeight="1" x14ac:dyDescent="0.15"/>
    <row r="268" ht="15.75" customHeight="1" x14ac:dyDescent="0.15"/>
    <row r="269" ht="15.75" customHeight="1" x14ac:dyDescent="0.15"/>
    <row r="270" ht="15.75" customHeight="1" x14ac:dyDescent="0.15"/>
    <row r="271" ht="15.75" customHeight="1" x14ac:dyDescent="0.15"/>
    <row r="272" ht="15.75" customHeight="1" x14ac:dyDescent="0.15"/>
    <row r="273" ht="15.75" customHeight="1" x14ac:dyDescent="0.15"/>
    <row r="274" ht="15.75" customHeight="1" x14ac:dyDescent="0.15"/>
    <row r="275" ht="15.75" customHeight="1" x14ac:dyDescent="0.15"/>
    <row r="276" ht="15.75" customHeight="1" x14ac:dyDescent="0.15"/>
    <row r="277" ht="15.75" customHeight="1" x14ac:dyDescent="0.15"/>
    <row r="278" ht="15.75" customHeight="1" x14ac:dyDescent="0.15"/>
    <row r="279" ht="15.75" customHeight="1" x14ac:dyDescent="0.15"/>
    <row r="280" ht="15.75" customHeight="1" x14ac:dyDescent="0.15"/>
    <row r="281" ht="15.75" customHeight="1" x14ac:dyDescent="0.15"/>
    <row r="282" ht="15.75" customHeight="1" x14ac:dyDescent="0.15"/>
    <row r="283" ht="15.75" customHeight="1" x14ac:dyDescent="0.15"/>
    <row r="284" ht="15.75" customHeight="1" x14ac:dyDescent="0.15"/>
    <row r="285" ht="15.75" customHeight="1" x14ac:dyDescent="0.15"/>
    <row r="286" ht="15.75" customHeight="1" x14ac:dyDescent="0.15"/>
    <row r="287" ht="15.75" customHeight="1" x14ac:dyDescent="0.15"/>
    <row r="288" ht="15.75" customHeight="1" x14ac:dyDescent="0.15"/>
    <row r="289" ht="15.75" customHeight="1" x14ac:dyDescent="0.15"/>
    <row r="290" ht="15.75" customHeight="1" x14ac:dyDescent="0.15"/>
    <row r="291" ht="15.75" customHeight="1" x14ac:dyDescent="0.15"/>
    <row r="292" ht="15.75" customHeight="1" x14ac:dyDescent="0.15"/>
    <row r="293" ht="15.75" customHeight="1" x14ac:dyDescent="0.15"/>
    <row r="294" ht="15.75" customHeight="1" x14ac:dyDescent="0.15"/>
    <row r="295" ht="15.75" customHeight="1" x14ac:dyDescent="0.15"/>
    <row r="296" ht="15.75" customHeight="1" x14ac:dyDescent="0.15"/>
    <row r="297" ht="15.75" customHeight="1" x14ac:dyDescent="0.15"/>
    <row r="298" ht="15.75" customHeight="1" x14ac:dyDescent="0.15"/>
    <row r="299" ht="15.75" customHeight="1" x14ac:dyDescent="0.15"/>
    <row r="300" ht="15.75" customHeight="1" x14ac:dyDescent="0.15"/>
    <row r="301" ht="15.75" customHeight="1" x14ac:dyDescent="0.15"/>
    <row r="302" ht="15.75" customHeight="1" x14ac:dyDescent="0.15"/>
    <row r="303" ht="15.75" customHeight="1" x14ac:dyDescent="0.15"/>
    <row r="304" ht="15.75" customHeight="1" x14ac:dyDescent="0.15"/>
    <row r="305" ht="15.75" customHeight="1" x14ac:dyDescent="0.15"/>
    <row r="306" ht="15.75" customHeight="1" x14ac:dyDescent="0.15"/>
    <row r="307" ht="15.75" customHeight="1" x14ac:dyDescent="0.15"/>
    <row r="308" ht="15.75" customHeight="1" x14ac:dyDescent="0.15"/>
    <row r="309" ht="15.75" customHeight="1" x14ac:dyDescent="0.15"/>
    <row r="310" ht="15.75" customHeight="1" x14ac:dyDescent="0.15"/>
    <row r="311" ht="15.75" customHeight="1" x14ac:dyDescent="0.15"/>
    <row r="312" ht="15.75" customHeight="1" x14ac:dyDescent="0.15"/>
    <row r="313" ht="15.75" customHeight="1" x14ac:dyDescent="0.15"/>
    <row r="314" ht="15.75" customHeight="1" x14ac:dyDescent="0.15"/>
    <row r="315" ht="15.75" customHeight="1" x14ac:dyDescent="0.15"/>
    <row r="316" ht="15.75" customHeight="1" x14ac:dyDescent="0.15"/>
    <row r="317" ht="15.75" customHeight="1" x14ac:dyDescent="0.15"/>
    <row r="318" ht="15.75" customHeight="1" x14ac:dyDescent="0.15"/>
    <row r="319" ht="15.75" customHeight="1" x14ac:dyDescent="0.15"/>
    <row r="320" ht="15.75" customHeight="1" x14ac:dyDescent="0.15"/>
    <row r="321" ht="15.75" customHeight="1" x14ac:dyDescent="0.15"/>
    <row r="322" ht="15.75" customHeight="1" x14ac:dyDescent="0.15"/>
    <row r="323" ht="15.75" customHeight="1" x14ac:dyDescent="0.15"/>
    <row r="324" ht="15.75" customHeight="1" x14ac:dyDescent="0.15"/>
    <row r="325" ht="15.75" customHeight="1" x14ac:dyDescent="0.15"/>
    <row r="326" ht="15.75" customHeight="1" x14ac:dyDescent="0.15"/>
    <row r="327" ht="15.75" customHeight="1" x14ac:dyDescent="0.15"/>
    <row r="328" ht="15.75" customHeight="1" x14ac:dyDescent="0.15"/>
    <row r="329" ht="15.75" customHeight="1" x14ac:dyDescent="0.15"/>
    <row r="330" ht="15.75" customHeight="1" x14ac:dyDescent="0.15"/>
    <row r="331" ht="15.75" customHeight="1" x14ac:dyDescent="0.15"/>
    <row r="332" ht="15.75" customHeight="1" x14ac:dyDescent="0.15"/>
    <row r="333" ht="15.75" customHeight="1" x14ac:dyDescent="0.15"/>
    <row r="334" ht="15.75" customHeight="1" x14ac:dyDescent="0.15"/>
    <row r="335" ht="15.75" customHeight="1" x14ac:dyDescent="0.15"/>
    <row r="336" ht="15.75" customHeight="1" x14ac:dyDescent="0.15"/>
    <row r="337" ht="15.75" customHeight="1" x14ac:dyDescent="0.15"/>
    <row r="338" ht="15.75" customHeight="1" x14ac:dyDescent="0.15"/>
    <row r="339" ht="15.75" customHeight="1" x14ac:dyDescent="0.15"/>
    <row r="340" ht="15.75" customHeight="1" x14ac:dyDescent="0.15"/>
    <row r="341" ht="15.75" customHeight="1" x14ac:dyDescent="0.15"/>
    <row r="342" ht="15.75" customHeight="1" x14ac:dyDescent="0.15"/>
    <row r="343" ht="15.75" customHeight="1" x14ac:dyDescent="0.15"/>
    <row r="344" ht="15.75" customHeight="1" x14ac:dyDescent="0.15"/>
    <row r="345" ht="15.75" customHeight="1" x14ac:dyDescent="0.15"/>
    <row r="346" ht="15.75" customHeight="1" x14ac:dyDescent="0.15"/>
    <row r="347" ht="15.75" customHeight="1" x14ac:dyDescent="0.15"/>
    <row r="348" ht="15.75" customHeight="1" x14ac:dyDescent="0.15"/>
    <row r="349" ht="15.75" customHeight="1" x14ac:dyDescent="0.15"/>
    <row r="350" ht="15.75" customHeight="1" x14ac:dyDescent="0.15"/>
    <row r="351" ht="15.75" customHeight="1" x14ac:dyDescent="0.15"/>
    <row r="352" ht="15.75" customHeight="1" x14ac:dyDescent="0.15"/>
    <row r="353" ht="15.75" customHeight="1" x14ac:dyDescent="0.15"/>
    <row r="354" ht="15.75" customHeight="1" x14ac:dyDescent="0.15"/>
    <row r="355" ht="15.75" customHeight="1" x14ac:dyDescent="0.15"/>
    <row r="356" ht="15.75" customHeight="1" x14ac:dyDescent="0.15"/>
    <row r="357" ht="15.75" customHeight="1" x14ac:dyDescent="0.15"/>
    <row r="358" ht="15.75" customHeight="1" x14ac:dyDescent="0.15"/>
    <row r="359" ht="15.75" customHeight="1" x14ac:dyDescent="0.15"/>
    <row r="360" ht="15.75" customHeight="1" x14ac:dyDescent="0.15"/>
    <row r="361" ht="15.75" customHeight="1" x14ac:dyDescent="0.15"/>
    <row r="362" ht="15.75" customHeight="1" x14ac:dyDescent="0.15"/>
    <row r="363" ht="15.75" customHeight="1" x14ac:dyDescent="0.15"/>
    <row r="364" ht="15.75" customHeight="1" x14ac:dyDescent="0.15"/>
    <row r="365" ht="15.75" customHeight="1" x14ac:dyDescent="0.15"/>
    <row r="366" ht="15.75" customHeight="1" x14ac:dyDescent="0.15"/>
    <row r="367" ht="15.75" customHeight="1" x14ac:dyDescent="0.15"/>
    <row r="368" ht="15.75" customHeight="1" x14ac:dyDescent="0.15"/>
    <row r="369" ht="15.75" customHeight="1" x14ac:dyDescent="0.15"/>
    <row r="370" ht="15.75" customHeight="1" x14ac:dyDescent="0.15"/>
    <row r="371" ht="15.75" customHeight="1" x14ac:dyDescent="0.15"/>
    <row r="372" ht="15.75" customHeight="1" x14ac:dyDescent="0.15"/>
    <row r="373" ht="15.75" customHeight="1" x14ac:dyDescent="0.15"/>
    <row r="374" ht="15.75" customHeight="1" x14ac:dyDescent="0.15"/>
    <row r="375" ht="15.75" customHeight="1" x14ac:dyDescent="0.15"/>
    <row r="376" ht="15.75" customHeight="1" x14ac:dyDescent="0.15"/>
    <row r="377" ht="15.75" customHeight="1" x14ac:dyDescent="0.15"/>
    <row r="378" ht="15.75" customHeight="1" x14ac:dyDescent="0.15"/>
    <row r="379" ht="15.75" customHeight="1" x14ac:dyDescent="0.15"/>
    <row r="380" ht="15.75" customHeight="1" x14ac:dyDescent="0.15"/>
    <row r="381" ht="15.75" customHeight="1" x14ac:dyDescent="0.15"/>
    <row r="382" ht="15.75" customHeight="1" x14ac:dyDescent="0.15"/>
    <row r="383" ht="15.75" customHeight="1" x14ac:dyDescent="0.15"/>
    <row r="384" ht="15.75" customHeight="1" x14ac:dyDescent="0.15"/>
    <row r="385" ht="15.75" customHeight="1" x14ac:dyDescent="0.15"/>
    <row r="386" ht="15.75" customHeight="1" x14ac:dyDescent="0.15"/>
    <row r="387" ht="15.75" customHeight="1" x14ac:dyDescent="0.15"/>
    <row r="388" ht="15.75" customHeight="1" x14ac:dyDescent="0.15"/>
    <row r="389" ht="15.75" customHeight="1" x14ac:dyDescent="0.15"/>
    <row r="390" ht="15.75" customHeight="1" x14ac:dyDescent="0.15"/>
    <row r="391" ht="15.75" customHeight="1" x14ac:dyDescent="0.15"/>
    <row r="392" ht="15.75" customHeight="1" x14ac:dyDescent="0.15"/>
    <row r="393" ht="15.75" customHeight="1" x14ac:dyDescent="0.15"/>
    <row r="394" ht="15.75" customHeight="1" x14ac:dyDescent="0.15"/>
    <row r="395" ht="15.75" customHeight="1" x14ac:dyDescent="0.15"/>
    <row r="396" ht="15.75" customHeight="1" x14ac:dyDescent="0.15"/>
    <row r="397" ht="15.75" customHeight="1" x14ac:dyDescent="0.15"/>
    <row r="398" ht="15.75" customHeight="1" x14ac:dyDescent="0.15"/>
    <row r="399" ht="15.75" customHeight="1" x14ac:dyDescent="0.15"/>
    <row r="400" ht="15.75" customHeight="1" x14ac:dyDescent="0.15"/>
    <row r="401" ht="15.75" customHeight="1" x14ac:dyDescent="0.15"/>
    <row r="402" ht="15.75" customHeight="1" x14ac:dyDescent="0.15"/>
    <row r="403" ht="15.75" customHeight="1" x14ac:dyDescent="0.15"/>
    <row r="404" ht="15.75" customHeight="1" x14ac:dyDescent="0.15"/>
    <row r="405" ht="15.75" customHeight="1" x14ac:dyDescent="0.15"/>
    <row r="406" ht="15.75" customHeight="1" x14ac:dyDescent="0.15"/>
    <row r="407" ht="15.75" customHeight="1" x14ac:dyDescent="0.15"/>
    <row r="408" ht="15.75" customHeight="1" x14ac:dyDescent="0.15"/>
    <row r="409" ht="15.75" customHeight="1" x14ac:dyDescent="0.15"/>
    <row r="410" ht="15.75" customHeight="1" x14ac:dyDescent="0.15"/>
    <row r="411" ht="15.75" customHeight="1" x14ac:dyDescent="0.15"/>
    <row r="412" ht="15.75" customHeight="1" x14ac:dyDescent="0.15"/>
    <row r="413" ht="15.75" customHeight="1" x14ac:dyDescent="0.15"/>
    <row r="414" ht="15.75" customHeight="1" x14ac:dyDescent="0.15"/>
    <row r="415" ht="15.75" customHeight="1" x14ac:dyDescent="0.15"/>
    <row r="416" ht="15.75" customHeight="1" x14ac:dyDescent="0.15"/>
    <row r="417" ht="15.75" customHeight="1" x14ac:dyDescent="0.15"/>
    <row r="418" ht="15.75" customHeight="1" x14ac:dyDescent="0.15"/>
    <row r="419" ht="15.75" customHeight="1" x14ac:dyDescent="0.15"/>
    <row r="420" ht="15.75" customHeight="1" x14ac:dyDescent="0.15"/>
    <row r="421" ht="15.75" customHeight="1" x14ac:dyDescent="0.15"/>
    <row r="422" ht="15.75" customHeight="1" x14ac:dyDescent="0.15"/>
    <row r="423" ht="15.75" customHeight="1" x14ac:dyDescent="0.15"/>
    <row r="424" ht="15.75" customHeight="1" x14ac:dyDescent="0.15"/>
    <row r="425" ht="15.75" customHeight="1" x14ac:dyDescent="0.15"/>
    <row r="426" ht="15.75" customHeight="1" x14ac:dyDescent="0.15"/>
    <row r="427" ht="15.75" customHeight="1" x14ac:dyDescent="0.15"/>
    <row r="428" ht="15.75" customHeight="1" x14ac:dyDescent="0.15"/>
    <row r="429" ht="15.75" customHeight="1" x14ac:dyDescent="0.15"/>
    <row r="430" ht="15.75" customHeight="1" x14ac:dyDescent="0.15"/>
    <row r="431" ht="15.75" customHeight="1" x14ac:dyDescent="0.15"/>
    <row r="432" ht="15.75" customHeight="1" x14ac:dyDescent="0.15"/>
    <row r="433" ht="15.75" customHeight="1" x14ac:dyDescent="0.15"/>
    <row r="434" ht="15.75" customHeight="1" x14ac:dyDescent="0.15"/>
    <row r="435" ht="15.75" customHeight="1" x14ac:dyDescent="0.15"/>
    <row r="436" ht="15.75" customHeight="1" x14ac:dyDescent="0.15"/>
    <row r="437" ht="15.75" customHeight="1" x14ac:dyDescent="0.15"/>
    <row r="438" ht="15.75" customHeight="1" x14ac:dyDescent="0.15"/>
    <row r="439" ht="15.75" customHeight="1" x14ac:dyDescent="0.15"/>
    <row r="440" ht="15.75" customHeight="1" x14ac:dyDescent="0.15"/>
    <row r="441" ht="15.75" customHeight="1" x14ac:dyDescent="0.15"/>
    <row r="442" ht="15.75" customHeight="1" x14ac:dyDescent="0.15"/>
    <row r="443" ht="15.75" customHeight="1" x14ac:dyDescent="0.15"/>
    <row r="444" ht="15.75" customHeight="1" x14ac:dyDescent="0.15"/>
    <row r="445" ht="15.75" customHeight="1" x14ac:dyDescent="0.15"/>
    <row r="446" ht="15.75" customHeight="1" x14ac:dyDescent="0.15"/>
    <row r="447" ht="15.75" customHeight="1" x14ac:dyDescent="0.15"/>
    <row r="448" ht="15.75" customHeight="1" x14ac:dyDescent="0.15"/>
    <row r="449" ht="15.75" customHeight="1" x14ac:dyDescent="0.15"/>
    <row r="450" ht="15.75" customHeight="1" x14ac:dyDescent="0.15"/>
    <row r="451" ht="15.75" customHeight="1" x14ac:dyDescent="0.15"/>
    <row r="452" ht="15.75" customHeight="1" x14ac:dyDescent="0.15"/>
    <row r="453" ht="15.75" customHeight="1" x14ac:dyDescent="0.15"/>
    <row r="454" ht="15.75" customHeight="1" x14ac:dyDescent="0.15"/>
    <row r="455" ht="15.75" customHeight="1" x14ac:dyDescent="0.15"/>
    <row r="456" ht="15.75" customHeight="1" x14ac:dyDescent="0.15"/>
    <row r="457" ht="15.75" customHeight="1" x14ac:dyDescent="0.15"/>
    <row r="458" ht="15.75" customHeight="1" x14ac:dyDescent="0.15"/>
    <row r="459" ht="15.75" customHeight="1" x14ac:dyDescent="0.15"/>
    <row r="460" ht="15.75" customHeight="1" x14ac:dyDescent="0.15"/>
    <row r="461" ht="15.75" customHeight="1" x14ac:dyDescent="0.15"/>
    <row r="462" ht="15.75" customHeight="1" x14ac:dyDescent="0.15"/>
    <row r="463" ht="15.75" customHeight="1" x14ac:dyDescent="0.15"/>
    <row r="464" ht="15.75" customHeight="1" x14ac:dyDescent="0.15"/>
    <row r="465" ht="15.75" customHeight="1" x14ac:dyDescent="0.15"/>
    <row r="466" ht="15.75" customHeight="1" x14ac:dyDescent="0.15"/>
    <row r="467" ht="15.75" customHeight="1" x14ac:dyDescent="0.15"/>
    <row r="468" ht="15.75" customHeight="1" x14ac:dyDescent="0.15"/>
    <row r="469" ht="15.75" customHeight="1" x14ac:dyDescent="0.15"/>
    <row r="470" ht="15.75" customHeight="1" x14ac:dyDescent="0.15"/>
    <row r="471" ht="15.75" customHeight="1" x14ac:dyDescent="0.15"/>
    <row r="472" ht="15.75" customHeight="1" x14ac:dyDescent="0.15"/>
    <row r="473" ht="15.75" customHeight="1" x14ac:dyDescent="0.15"/>
    <row r="474" ht="15.75" customHeight="1" x14ac:dyDescent="0.15"/>
    <row r="475" ht="15.75" customHeight="1" x14ac:dyDescent="0.15"/>
    <row r="476" ht="15.75" customHeight="1" x14ac:dyDescent="0.15"/>
    <row r="477" ht="15.75" customHeight="1" x14ac:dyDescent="0.15"/>
    <row r="478" ht="15.75" customHeight="1" x14ac:dyDescent="0.15"/>
    <row r="479" ht="15.75" customHeight="1" x14ac:dyDescent="0.15"/>
    <row r="480" ht="15.75" customHeight="1" x14ac:dyDescent="0.15"/>
    <row r="481" ht="15.75" customHeight="1" x14ac:dyDescent="0.15"/>
    <row r="482" ht="15.75" customHeight="1" x14ac:dyDescent="0.15"/>
    <row r="483" ht="15.75" customHeight="1" x14ac:dyDescent="0.15"/>
    <row r="484" ht="15.75" customHeight="1" x14ac:dyDescent="0.15"/>
    <row r="485" ht="15.75" customHeight="1" x14ac:dyDescent="0.15"/>
    <row r="486" ht="15.75" customHeight="1" x14ac:dyDescent="0.15"/>
    <row r="487" ht="15.75" customHeight="1" x14ac:dyDescent="0.15"/>
    <row r="488" ht="15.75" customHeight="1" x14ac:dyDescent="0.15"/>
    <row r="489" ht="15.75" customHeight="1" x14ac:dyDescent="0.15"/>
    <row r="490" ht="15.75" customHeight="1" x14ac:dyDescent="0.15"/>
    <row r="491" ht="15.75" customHeight="1" x14ac:dyDescent="0.15"/>
    <row r="492" ht="15.75" customHeight="1" x14ac:dyDescent="0.15"/>
    <row r="493" ht="15.75" customHeight="1" x14ac:dyDescent="0.15"/>
    <row r="494" ht="15.75" customHeight="1" x14ac:dyDescent="0.15"/>
    <row r="495" ht="15.75" customHeight="1" x14ac:dyDescent="0.15"/>
    <row r="496" ht="15.75" customHeight="1" x14ac:dyDescent="0.15"/>
    <row r="497" ht="15.75" customHeight="1" x14ac:dyDescent="0.15"/>
    <row r="498" ht="15.75" customHeight="1" x14ac:dyDescent="0.15"/>
    <row r="499" ht="15.75" customHeight="1" x14ac:dyDescent="0.15"/>
    <row r="500" ht="15.75" customHeight="1" x14ac:dyDescent="0.15"/>
    <row r="501" ht="15.75" customHeight="1" x14ac:dyDescent="0.15"/>
    <row r="502" ht="15.75" customHeight="1" x14ac:dyDescent="0.15"/>
    <row r="503" ht="15.75" customHeight="1" x14ac:dyDescent="0.15"/>
    <row r="504" ht="15.75" customHeight="1" x14ac:dyDescent="0.15"/>
    <row r="505" ht="15.75" customHeight="1" x14ac:dyDescent="0.15"/>
    <row r="506" ht="15.75" customHeight="1" x14ac:dyDescent="0.15"/>
    <row r="507" ht="15.75" customHeight="1" x14ac:dyDescent="0.15"/>
    <row r="508" ht="15.75" customHeight="1" x14ac:dyDescent="0.15"/>
    <row r="509" ht="15.75" customHeight="1" x14ac:dyDescent="0.15"/>
    <row r="510" ht="15.75" customHeight="1" x14ac:dyDescent="0.15"/>
    <row r="511" ht="15.75" customHeight="1" x14ac:dyDescent="0.15"/>
    <row r="512" ht="15.75" customHeight="1" x14ac:dyDescent="0.15"/>
    <row r="513" ht="15.75" customHeight="1" x14ac:dyDescent="0.15"/>
    <row r="514" ht="15.75" customHeight="1" x14ac:dyDescent="0.15"/>
    <row r="515" ht="15.75" customHeight="1" x14ac:dyDescent="0.15"/>
    <row r="516" ht="15.75" customHeight="1" x14ac:dyDescent="0.15"/>
    <row r="517" ht="15.75" customHeight="1" x14ac:dyDescent="0.15"/>
    <row r="518" ht="15.75" customHeight="1" x14ac:dyDescent="0.15"/>
    <row r="519" ht="15.75" customHeight="1" x14ac:dyDescent="0.15"/>
    <row r="520" ht="15.75" customHeight="1" x14ac:dyDescent="0.15"/>
    <row r="521" ht="15.75" customHeight="1" x14ac:dyDescent="0.15"/>
    <row r="522" ht="15.75" customHeight="1" x14ac:dyDescent="0.15"/>
    <row r="523" ht="15.75" customHeight="1" x14ac:dyDescent="0.15"/>
    <row r="524" ht="15.75" customHeight="1" x14ac:dyDescent="0.15"/>
    <row r="525" ht="15.75" customHeight="1" x14ac:dyDescent="0.15"/>
    <row r="526" ht="15.75" customHeight="1" x14ac:dyDescent="0.15"/>
    <row r="527" ht="15.75" customHeight="1" x14ac:dyDescent="0.15"/>
    <row r="528" ht="15.75" customHeight="1" x14ac:dyDescent="0.15"/>
    <row r="529" ht="15.75" customHeight="1" x14ac:dyDescent="0.15"/>
    <row r="530" ht="15.75" customHeight="1" x14ac:dyDescent="0.15"/>
    <row r="531" ht="15.75" customHeight="1" x14ac:dyDescent="0.15"/>
    <row r="532" ht="15.75" customHeight="1" x14ac:dyDescent="0.15"/>
    <row r="533" ht="15.75" customHeight="1" x14ac:dyDescent="0.15"/>
    <row r="534" ht="15.75" customHeight="1" x14ac:dyDescent="0.15"/>
    <row r="535" ht="15.75" customHeight="1" x14ac:dyDescent="0.15"/>
    <row r="536" ht="15.75" customHeight="1" x14ac:dyDescent="0.15"/>
    <row r="537" ht="15.75" customHeight="1" x14ac:dyDescent="0.15"/>
    <row r="538" ht="15.75" customHeight="1" x14ac:dyDescent="0.15"/>
    <row r="539" ht="15.75" customHeight="1" x14ac:dyDescent="0.15"/>
    <row r="540" ht="15.75" customHeight="1" x14ac:dyDescent="0.15"/>
    <row r="541" ht="15.75" customHeight="1" x14ac:dyDescent="0.15"/>
    <row r="542" ht="15.75" customHeight="1" x14ac:dyDescent="0.15"/>
    <row r="543" ht="15.75" customHeight="1" x14ac:dyDescent="0.15"/>
    <row r="544" ht="15.75" customHeight="1" x14ac:dyDescent="0.15"/>
    <row r="545" ht="15.75" customHeight="1" x14ac:dyDescent="0.15"/>
    <row r="546" ht="15.75" customHeight="1" x14ac:dyDescent="0.15"/>
    <row r="547" ht="15.75" customHeight="1" x14ac:dyDescent="0.15"/>
    <row r="548" ht="15.75" customHeight="1" x14ac:dyDescent="0.15"/>
    <row r="549" ht="15.75" customHeight="1" x14ac:dyDescent="0.15"/>
    <row r="550" ht="15.75" customHeight="1" x14ac:dyDescent="0.15"/>
    <row r="551" ht="15.75" customHeight="1" x14ac:dyDescent="0.15"/>
    <row r="552" ht="15.75" customHeight="1" x14ac:dyDescent="0.15"/>
    <row r="553" ht="15.75" customHeight="1" x14ac:dyDescent="0.15"/>
    <row r="554" ht="15.75" customHeight="1" x14ac:dyDescent="0.15"/>
    <row r="555" ht="15.75" customHeight="1" x14ac:dyDescent="0.15"/>
    <row r="556" ht="15.75" customHeight="1" x14ac:dyDescent="0.15"/>
    <row r="557" ht="15.75" customHeight="1" x14ac:dyDescent="0.15"/>
    <row r="558" ht="15.75" customHeight="1" x14ac:dyDescent="0.15"/>
    <row r="559" ht="15.75" customHeight="1" x14ac:dyDescent="0.15"/>
    <row r="560" ht="15.75" customHeight="1" x14ac:dyDescent="0.15"/>
    <row r="561" ht="15.75" customHeight="1" x14ac:dyDescent="0.15"/>
    <row r="562" ht="15.75" customHeight="1" x14ac:dyDescent="0.15"/>
    <row r="563" ht="15.75" customHeight="1" x14ac:dyDescent="0.15"/>
    <row r="564" ht="15.75" customHeight="1" x14ac:dyDescent="0.15"/>
    <row r="565" ht="15.75" customHeight="1" x14ac:dyDescent="0.15"/>
    <row r="566" ht="15.75" customHeight="1" x14ac:dyDescent="0.15"/>
    <row r="567" ht="15.75" customHeight="1" x14ac:dyDescent="0.15"/>
    <row r="568" ht="15.75" customHeight="1" x14ac:dyDescent="0.15"/>
    <row r="569" ht="15.75" customHeight="1" x14ac:dyDescent="0.15"/>
    <row r="570" ht="15.75" customHeight="1" x14ac:dyDescent="0.15"/>
    <row r="571" ht="15.75" customHeight="1" x14ac:dyDescent="0.15"/>
    <row r="572" ht="15.75" customHeight="1" x14ac:dyDescent="0.15"/>
    <row r="573" ht="15.75" customHeight="1" x14ac:dyDescent="0.15"/>
    <row r="574" ht="15.75" customHeight="1" x14ac:dyDescent="0.15"/>
    <row r="575" ht="15.75" customHeight="1" x14ac:dyDescent="0.15"/>
    <row r="576" ht="15.75" customHeight="1" x14ac:dyDescent="0.15"/>
    <row r="577" ht="15.75" customHeight="1" x14ac:dyDescent="0.15"/>
    <row r="578" ht="15.75" customHeight="1" x14ac:dyDescent="0.15"/>
    <row r="579" ht="15.75" customHeight="1" x14ac:dyDescent="0.15"/>
    <row r="580" ht="15.75" customHeight="1" x14ac:dyDescent="0.15"/>
    <row r="581" ht="15.75" customHeight="1" x14ac:dyDescent="0.15"/>
    <row r="582" ht="15.75" customHeight="1" x14ac:dyDescent="0.15"/>
    <row r="583" ht="15.75" customHeight="1" x14ac:dyDescent="0.15"/>
    <row r="584" ht="15.75" customHeight="1" x14ac:dyDescent="0.15"/>
    <row r="585" ht="15.75" customHeight="1" x14ac:dyDescent="0.15"/>
    <row r="586" ht="15.75" customHeight="1" x14ac:dyDescent="0.15"/>
    <row r="587" ht="15.75" customHeight="1" x14ac:dyDescent="0.15"/>
    <row r="588" ht="15.75" customHeight="1" x14ac:dyDescent="0.15"/>
    <row r="589" ht="15.75" customHeight="1" x14ac:dyDescent="0.15"/>
    <row r="590" ht="15.75" customHeight="1" x14ac:dyDescent="0.15"/>
    <row r="591" ht="15.75" customHeight="1" x14ac:dyDescent="0.15"/>
    <row r="592" ht="15.75" customHeight="1" x14ac:dyDescent="0.15"/>
    <row r="593" ht="15.75" customHeight="1" x14ac:dyDescent="0.15"/>
    <row r="594" ht="15.75" customHeight="1" x14ac:dyDescent="0.15"/>
    <row r="595" ht="15.75" customHeight="1" x14ac:dyDescent="0.15"/>
    <row r="596" ht="15.75" customHeight="1" x14ac:dyDescent="0.15"/>
    <row r="597" ht="15.75" customHeight="1" x14ac:dyDescent="0.15"/>
    <row r="598" ht="15.75" customHeight="1" x14ac:dyDescent="0.15"/>
    <row r="599" ht="15.75" customHeight="1" x14ac:dyDescent="0.15"/>
    <row r="600" ht="15.75" customHeight="1" x14ac:dyDescent="0.15"/>
    <row r="601" ht="15.75" customHeight="1" x14ac:dyDescent="0.15"/>
    <row r="602" ht="15.75" customHeight="1" x14ac:dyDescent="0.15"/>
    <row r="603" ht="15.75" customHeight="1" x14ac:dyDescent="0.15"/>
    <row r="604" ht="15.75" customHeight="1" x14ac:dyDescent="0.15"/>
    <row r="605" ht="15.75" customHeight="1" x14ac:dyDescent="0.15"/>
    <row r="606" ht="15.75" customHeight="1" x14ac:dyDescent="0.15"/>
    <row r="607" ht="15.75" customHeight="1" x14ac:dyDescent="0.15"/>
    <row r="608" ht="15.75" customHeight="1" x14ac:dyDescent="0.15"/>
    <row r="609" ht="15.75" customHeight="1" x14ac:dyDescent="0.15"/>
    <row r="610" ht="15.75" customHeight="1" x14ac:dyDescent="0.15"/>
    <row r="611" ht="15.75" customHeight="1" x14ac:dyDescent="0.15"/>
    <row r="612" ht="15.75" customHeight="1" x14ac:dyDescent="0.15"/>
    <row r="613" ht="15.75" customHeight="1" x14ac:dyDescent="0.15"/>
    <row r="614" ht="15.75" customHeight="1" x14ac:dyDescent="0.15"/>
    <row r="615" ht="15.75" customHeight="1" x14ac:dyDescent="0.15"/>
    <row r="616" ht="15.75" customHeight="1" x14ac:dyDescent="0.15"/>
    <row r="617" ht="15.75" customHeight="1" x14ac:dyDescent="0.15"/>
    <row r="618" ht="15.75" customHeight="1" x14ac:dyDescent="0.15"/>
    <row r="619" ht="15.75" customHeight="1" x14ac:dyDescent="0.15"/>
    <row r="620" ht="15.75" customHeight="1" x14ac:dyDescent="0.15"/>
    <row r="621" ht="15.75" customHeight="1" x14ac:dyDescent="0.15"/>
    <row r="622" ht="15.75" customHeight="1" x14ac:dyDescent="0.15"/>
    <row r="623" ht="15.75" customHeight="1" x14ac:dyDescent="0.15"/>
    <row r="624" ht="15.75" customHeight="1" x14ac:dyDescent="0.15"/>
    <row r="625" ht="15.75" customHeight="1" x14ac:dyDescent="0.15"/>
    <row r="626" ht="15.75" customHeight="1" x14ac:dyDescent="0.15"/>
    <row r="627" ht="15.75" customHeight="1" x14ac:dyDescent="0.15"/>
    <row r="628" ht="15.75" customHeight="1" x14ac:dyDescent="0.15"/>
    <row r="629" ht="15.75" customHeight="1" x14ac:dyDescent="0.15"/>
    <row r="630" ht="15.75" customHeight="1" x14ac:dyDescent="0.15"/>
    <row r="631" ht="15.75" customHeight="1" x14ac:dyDescent="0.15"/>
    <row r="632" ht="15.75" customHeight="1" x14ac:dyDescent="0.15"/>
    <row r="633" ht="15.75" customHeight="1" x14ac:dyDescent="0.15"/>
    <row r="634" ht="15.75" customHeight="1" x14ac:dyDescent="0.15"/>
    <row r="635" ht="15.75" customHeight="1" x14ac:dyDescent="0.15"/>
    <row r="636" ht="15.75" customHeight="1" x14ac:dyDescent="0.15"/>
    <row r="637" ht="15.75" customHeight="1" x14ac:dyDescent="0.15"/>
    <row r="638" ht="15.75" customHeight="1" x14ac:dyDescent="0.15"/>
    <row r="639" ht="15.75" customHeight="1" x14ac:dyDescent="0.15"/>
    <row r="640" ht="15.75" customHeight="1" x14ac:dyDescent="0.15"/>
    <row r="641" ht="15.75" customHeight="1" x14ac:dyDescent="0.15"/>
    <row r="642" ht="15.75" customHeight="1" x14ac:dyDescent="0.15"/>
    <row r="643" ht="15.75" customHeight="1" x14ac:dyDescent="0.15"/>
    <row r="644" ht="15.75" customHeight="1" x14ac:dyDescent="0.15"/>
    <row r="645" ht="15.75" customHeight="1" x14ac:dyDescent="0.15"/>
    <row r="646" ht="15.75" customHeight="1" x14ac:dyDescent="0.15"/>
    <row r="647" ht="15.75" customHeight="1" x14ac:dyDescent="0.15"/>
    <row r="648" ht="15.75" customHeight="1" x14ac:dyDescent="0.15"/>
    <row r="649" ht="15.75" customHeight="1" x14ac:dyDescent="0.15"/>
    <row r="650" ht="15.75" customHeight="1" x14ac:dyDescent="0.15"/>
    <row r="651" ht="15.75" customHeight="1" x14ac:dyDescent="0.15"/>
    <row r="652" ht="15.75" customHeight="1" x14ac:dyDescent="0.15"/>
    <row r="653" ht="15.75" customHeight="1" x14ac:dyDescent="0.15"/>
    <row r="654" ht="15.75" customHeight="1" x14ac:dyDescent="0.15"/>
    <row r="655" ht="15.75" customHeight="1" x14ac:dyDescent="0.15"/>
    <row r="656" ht="15.75" customHeight="1" x14ac:dyDescent="0.15"/>
    <row r="657" ht="15.75" customHeight="1" x14ac:dyDescent="0.15"/>
    <row r="658" ht="15.75" customHeight="1" x14ac:dyDescent="0.15"/>
    <row r="659" ht="15.75" customHeight="1" x14ac:dyDescent="0.15"/>
    <row r="660" ht="15.75" customHeight="1" x14ac:dyDescent="0.15"/>
    <row r="661" ht="15.75" customHeight="1" x14ac:dyDescent="0.15"/>
    <row r="662" ht="15.75" customHeight="1" x14ac:dyDescent="0.15"/>
    <row r="663" ht="15.75" customHeight="1" x14ac:dyDescent="0.15"/>
    <row r="664" ht="15.75" customHeight="1" x14ac:dyDescent="0.15"/>
    <row r="665" ht="15.75" customHeight="1" x14ac:dyDescent="0.15"/>
    <row r="666" ht="15.75" customHeight="1" x14ac:dyDescent="0.15"/>
    <row r="667" ht="15.75" customHeight="1" x14ac:dyDescent="0.15"/>
    <row r="668" ht="15.75" customHeight="1" x14ac:dyDescent="0.15"/>
    <row r="669" ht="15.75" customHeight="1" x14ac:dyDescent="0.15"/>
    <row r="670" ht="15.75" customHeight="1" x14ac:dyDescent="0.15"/>
    <row r="671" ht="15.75" customHeight="1" x14ac:dyDescent="0.15"/>
    <row r="672" ht="15.75" customHeight="1" x14ac:dyDescent="0.15"/>
    <row r="673" ht="15.75" customHeight="1" x14ac:dyDescent="0.15"/>
    <row r="674" ht="15.75" customHeight="1" x14ac:dyDescent="0.15"/>
    <row r="675" ht="15.75" customHeight="1" x14ac:dyDescent="0.15"/>
    <row r="676" ht="15.75" customHeight="1" x14ac:dyDescent="0.15"/>
    <row r="677" ht="15.75" customHeight="1" x14ac:dyDescent="0.15"/>
    <row r="678" ht="15.75" customHeight="1" x14ac:dyDescent="0.15"/>
    <row r="679" ht="15.75" customHeight="1" x14ac:dyDescent="0.15"/>
    <row r="680" ht="15.75" customHeight="1" x14ac:dyDescent="0.15"/>
    <row r="681" ht="15.75" customHeight="1" x14ac:dyDescent="0.15"/>
    <row r="682" ht="15.75" customHeight="1" x14ac:dyDescent="0.15"/>
    <row r="683" ht="15.75" customHeight="1" x14ac:dyDescent="0.15"/>
    <row r="684" ht="15.75" customHeight="1" x14ac:dyDescent="0.15"/>
    <row r="685" ht="15.75" customHeight="1" x14ac:dyDescent="0.15"/>
    <row r="686" ht="15.75" customHeight="1" x14ac:dyDescent="0.15"/>
    <row r="687" ht="15.75" customHeight="1" x14ac:dyDescent="0.15"/>
    <row r="688" ht="15.75" customHeight="1" x14ac:dyDescent="0.15"/>
    <row r="689" ht="15.75" customHeight="1" x14ac:dyDescent="0.15"/>
    <row r="690" ht="15.75" customHeight="1" x14ac:dyDescent="0.15"/>
    <row r="691" ht="15.75" customHeight="1" x14ac:dyDescent="0.15"/>
    <row r="692" ht="15.75" customHeight="1" x14ac:dyDescent="0.15"/>
    <row r="693" ht="15.75" customHeight="1" x14ac:dyDescent="0.15"/>
    <row r="694" ht="15.75" customHeight="1" x14ac:dyDescent="0.15"/>
    <row r="695" ht="15.75" customHeight="1" x14ac:dyDescent="0.15"/>
    <row r="696" ht="15.75" customHeight="1" x14ac:dyDescent="0.15"/>
    <row r="697" ht="15.75" customHeight="1" x14ac:dyDescent="0.15"/>
    <row r="698" ht="15.75" customHeight="1" x14ac:dyDescent="0.15"/>
    <row r="699" ht="15.75" customHeight="1" x14ac:dyDescent="0.15"/>
    <row r="700" ht="15.75" customHeight="1" x14ac:dyDescent="0.15"/>
    <row r="701" ht="15.75" customHeight="1" x14ac:dyDescent="0.15"/>
    <row r="702" ht="15.75" customHeight="1" x14ac:dyDescent="0.15"/>
    <row r="703" ht="15.75" customHeight="1" x14ac:dyDescent="0.15"/>
    <row r="704" ht="15.75" customHeight="1" x14ac:dyDescent="0.15"/>
    <row r="705" ht="15.75" customHeight="1" x14ac:dyDescent="0.15"/>
    <row r="706" ht="15.75" customHeight="1" x14ac:dyDescent="0.15"/>
    <row r="707" ht="15.75" customHeight="1" x14ac:dyDescent="0.15"/>
    <row r="708" ht="15.75" customHeight="1" x14ac:dyDescent="0.15"/>
    <row r="709" ht="15.75" customHeight="1" x14ac:dyDescent="0.15"/>
    <row r="710" ht="15.75" customHeight="1" x14ac:dyDescent="0.15"/>
    <row r="711" ht="15.75" customHeight="1" x14ac:dyDescent="0.15"/>
    <row r="712" ht="15.75" customHeight="1" x14ac:dyDescent="0.15"/>
    <row r="713" ht="15.75" customHeight="1" x14ac:dyDescent="0.15"/>
    <row r="714" ht="15.75" customHeight="1" x14ac:dyDescent="0.15"/>
    <row r="715" ht="15.75" customHeight="1" x14ac:dyDescent="0.15"/>
    <row r="716" ht="15.75" customHeight="1" x14ac:dyDescent="0.15"/>
    <row r="717" ht="15.75" customHeight="1" x14ac:dyDescent="0.15"/>
    <row r="718" ht="15.75" customHeight="1" x14ac:dyDescent="0.15"/>
    <row r="719" ht="15.75" customHeight="1" x14ac:dyDescent="0.15"/>
    <row r="720" ht="15.75" customHeight="1" x14ac:dyDescent="0.15"/>
    <row r="721" ht="15.75" customHeight="1" x14ac:dyDescent="0.15"/>
    <row r="722" ht="15.75" customHeight="1" x14ac:dyDescent="0.15"/>
    <row r="723" ht="15.75" customHeight="1" x14ac:dyDescent="0.15"/>
    <row r="724" ht="15.75" customHeight="1" x14ac:dyDescent="0.15"/>
    <row r="725" ht="15.75" customHeight="1" x14ac:dyDescent="0.15"/>
    <row r="726" ht="15.75" customHeight="1" x14ac:dyDescent="0.15"/>
    <row r="727" ht="15.75" customHeight="1" x14ac:dyDescent="0.15"/>
    <row r="728" ht="15.75" customHeight="1" x14ac:dyDescent="0.15"/>
    <row r="729" ht="15.75" customHeight="1" x14ac:dyDescent="0.15"/>
    <row r="730" ht="15.75" customHeight="1" x14ac:dyDescent="0.15"/>
    <row r="731" ht="15.75" customHeight="1" x14ac:dyDescent="0.15"/>
    <row r="732" ht="15.75" customHeight="1" x14ac:dyDescent="0.15"/>
    <row r="733" ht="15.75" customHeight="1" x14ac:dyDescent="0.15"/>
    <row r="734" ht="15.75" customHeight="1" x14ac:dyDescent="0.15"/>
    <row r="735" ht="15.75" customHeight="1" x14ac:dyDescent="0.15"/>
    <row r="736" ht="15.75" customHeight="1" x14ac:dyDescent="0.15"/>
    <row r="737" ht="15.75" customHeight="1" x14ac:dyDescent="0.15"/>
    <row r="738" ht="15.75" customHeight="1" x14ac:dyDescent="0.15"/>
    <row r="739" ht="15.75" customHeight="1" x14ac:dyDescent="0.15"/>
    <row r="740" ht="15.75" customHeight="1" x14ac:dyDescent="0.15"/>
    <row r="741" ht="15.75" customHeight="1" x14ac:dyDescent="0.15"/>
    <row r="742" ht="15.75" customHeight="1" x14ac:dyDescent="0.15"/>
    <row r="743" ht="15.75" customHeight="1" x14ac:dyDescent="0.15"/>
    <row r="744" ht="15.75" customHeight="1" x14ac:dyDescent="0.15"/>
    <row r="745" ht="15.75" customHeight="1" x14ac:dyDescent="0.15"/>
    <row r="746" ht="15.75" customHeight="1" x14ac:dyDescent="0.15"/>
    <row r="747" ht="15.75" customHeight="1" x14ac:dyDescent="0.15"/>
    <row r="748" ht="15.75" customHeight="1" x14ac:dyDescent="0.15"/>
    <row r="749" ht="15.75" customHeight="1" x14ac:dyDescent="0.15"/>
    <row r="750" ht="15.75" customHeight="1" x14ac:dyDescent="0.15"/>
    <row r="751" ht="15.75" customHeight="1" x14ac:dyDescent="0.15"/>
    <row r="752" ht="15.75" customHeight="1" x14ac:dyDescent="0.15"/>
    <row r="753" ht="15.75" customHeight="1" x14ac:dyDescent="0.15"/>
    <row r="754" ht="15.75" customHeight="1" x14ac:dyDescent="0.15"/>
    <row r="755" ht="15.75" customHeight="1" x14ac:dyDescent="0.15"/>
    <row r="756" ht="15.75" customHeight="1" x14ac:dyDescent="0.15"/>
    <row r="757" ht="15.75" customHeight="1" x14ac:dyDescent="0.15"/>
    <row r="758" ht="15.75" customHeight="1" x14ac:dyDescent="0.15"/>
    <row r="759" ht="15.75" customHeight="1" x14ac:dyDescent="0.15"/>
    <row r="760" ht="15.75" customHeight="1" x14ac:dyDescent="0.15"/>
    <row r="761" ht="15.75" customHeight="1" x14ac:dyDescent="0.15"/>
    <row r="762" ht="15.75" customHeight="1" x14ac:dyDescent="0.15"/>
    <row r="763" ht="15.75" customHeight="1" x14ac:dyDescent="0.15"/>
    <row r="764" ht="15.75" customHeight="1" x14ac:dyDescent="0.15"/>
    <row r="765" ht="15.75" customHeight="1" x14ac:dyDescent="0.15"/>
    <row r="766" ht="15.75" customHeight="1" x14ac:dyDescent="0.15"/>
    <row r="767" ht="15.75" customHeight="1" x14ac:dyDescent="0.15"/>
    <row r="768" ht="15.75" customHeight="1" x14ac:dyDescent="0.15"/>
    <row r="769" ht="15.75" customHeight="1" x14ac:dyDescent="0.15"/>
    <row r="770" ht="15.75" customHeight="1" x14ac:dyDescent="0.15"/>
    <row r="771" ht="15.75" customHeight="1" x14ac:dyDescent="0.15"/>
    <row r="772" ht="15.75" customHeight="1" x14ac:dyDescent="0.15"/>
    <row r="773" ht="15.75" customHeight="1" x14ac:dyDescent="0.15"/>
    <row r="774" ht="15.75" customHeight="1" x14ac:dyDescent="0.15"/>
    <row r="775" ht="15.75" customHeight="1" x14ac:dyDescent="0.15"/>
    <row r="776" ht="15.75" customHeight="1" x14ac:dyDescent="0.15"/>
    <row r="777" ht="15.75" customHeight="1" x14ac:dyDescent="0.15"/>
    <row r="778" ht="15.75" customHeight="1" x14ac:dyDescent="0.15"/>
    <row r="779" ht="15.75" customHeight="1" x14ac:dyDescent="0.15"/>
    <row r="780" ht="15.75" customHeight="1" x14ac:dyDescent="0.15"/>
    <row r="781" ht="15.75" customHeight="1" x14ac:dyDescent="0.15"/>
    <row r="782" ht="15.75" customHeight="1" x14ac:dyDescent="0.15"/>
    <row r="783" ht="15.75" customHeight="1" x14ac:dyDescent="0.15"/>
    <row r="784" ht="15.75" customHeight="1" x14ac:dyDescent="0.15"/>
    <row r="785" ht="15.75" customHeight="1" x14ac:dyDescent="0.15"/>
    <row r="786" ht="15.75" customHeight="1" x14ac:dyDescent="0.15"/>
    <row r="787" ht="15.75" customHeight="1" x14ac:dyDescent="0.15"/>
    <row r="788" ht="15.75" customHeight="1" x14ac:dyDescent="0.15"/>
    <row r="789" ht="15.75" customHeight="1" x14ac:dyDescent="0.15"/>
    <row r="790" ht="15.75" customHeight="1" x14ac:dyDescent="0.15"/>
    <row r="791" ht="15.75" customHeight="1" x14ac:dyDescent="0.15"/>
    <row r="792" ht="15.75" customHeight="1" x14ac:dyDescent="0.15"/>
    <row r="793" ht="15.75" customHeight="1" x14ac:dyDescent="0.15"/>
    <row r="794" ht="15.75" customHeight="1" x14ac:dyDescent="0.15"/>
    <row r="795" ht="15.75" customHeight="1" x14ac:dyDescent="0.15"/>
    <row r="796" ht="15.75" customHeight="1" x14ac:dyDescent="0.15"/>
    <row r="797" ht="15.75" customHeight="1" x14ac:dyDescent="0.15"/>
    <row r="798" ht="15.75" customHeight="1" x14ac:dyDescent="0.15"/>
    <row r="799" ht="15.75" customHeight="1" x14ac:dyDescent="0.15"/>
    <row r="800" ht="15.75" customHeight="1" x14ac:dyDescent="0.15"/>
    <row r="801" ht="15.75" customHeight="1" x14ac:dyDescent="0.15"/>
    <row r="802" ht="15.75" customHeight="1" x14ac:dyDescent="0.15"/>
    <row r="803" ht="15.75" customHeight="1" x14ac:dyDescent="0.15"/>
    <row r="804" ht="15.75" customHeight="1" x14ac:dyDescent="0.15"/>
    <row r="805" ht="15.75" customHeight="1" x14ac:dyDescent="0.15"/>
    <row r="806" ht="15.75" customHeight="1" x14ac:dyDescent="0.15"/>
    <row r="807" ht="15.75" customHeight="1" x14ac:dyDescent="0.15"/>
    <row r="808" ht="15.75" customHeight="1" x14ac:dyDescent="0.15"/>
    <row r="809" ht="15.75" customHeight="1" x14ac:dyDescent="0.15"/>
    <row r="810" ht="15.75" customHeight="1" x14ac:dyDescent="0.15"/>
    <row r="811" ht="15.75" customHeight="1" x14ac:dyDescent="0.15"/>
    <row r="812" ht="15.75" customHeight="1" x14ac:dyDescent="0.15"/>
    <row r="813" ht="15.75" customHeight="1" x14ac:dyDescent="0.15"/>
    <row r="814" ht="15.75" customHeight="1" x14ac:dyDescent="0.15"/>
    <row r="815" ht="15.75" customHeight="1" x14ac:dyDescent="0.15"/>
    <row r="816" ht="15.75" customHeight="1" x14ac:dyDescent="0.15"/>
    <row r="817" ht="15.75" customHeight="1" x14ac:dyDescent="0.15"/>
    <row r="818" ht="15.75" customHeight="1" x14ac:dyDescent="0.15"/>
    <row r="819" ht="15.75" customHeight="1" x14ac:dyDescent="0.15"/>
    <row r="820" ht="15.75" customHeight="1" x14ac:dyDescent="0.15"/>
    <row r="821" ht="15.75" customHeight="1" x14ac:dyDescent="0.15"/>
    <row r="822" ht="15.75" customHeight="1" x14ac:dyDescent="0.15"/>
    <row r="823" ht="15.75" customHeight="1" x14ac:dyDescent="0.15"/>
    <row r="824" ht="15.75" customHeight="1" x14ac:dyDescent="0.15"/>
    <row r="825" ht="15.75" customHeight="1" x14ac:dyDescent="0.15"/>
    <row r="826" ht="15.75" customHeight="1" x14ac:dyDescent="0.15"/>
    <row r="827" ht="15.75" customHeight="1" x14ac:dyDescent="0.15"/>
    <row r="828" ht="15.75" customHeight="1" x14ac:dyDescent="0.15"/>
    <row r="829" ht="15.75" customHeight="1" x14ac:dyDescent="0.15"/>
    <row r="830" ht="15.75" customHeight="1" x14ac:dyDescent="0.15"/>
    <row r="831" ht="15.75" customHeight="1" x14ac:dyDescent="0.15"/>
    <row r="832" ht="15.75" customHeight="1" x14ac:dyDescent="0.15"/>
    <row r="833" ht="15.75" customHeight="1" x14ac:dyDescent="0.15"/>
    <row r="834" ht="15.75" customHeight="1" x14ac:dyDescent="0.15"/>
    <row r="835" ht="15.75" customHeight="1" x14ac:dyDescent="0.15"/>
    <row r="836" ht="15.75" customHeight="1" x14ac:dyDescent="0.15"/>
    <row r="837" ht="15.75" customHeight="1" x14ac:dyDescent="0.15"/>
    <row r="838" ht="15.75" customHeight="1" x14ac:dyDescent="0.15"/>
    <row r="839" ht="15.75" customHeight="1" x14ac:dyDescent="0.15"/>
    <row r="840" ht="15.75" customHeight="1" x14ac:dyDescent="0.15"/>
    <row r="841" ht="15.75" customHeight="1" x14ac:dyDescent="0.15"/>
    <row r="842" ht="15.75" customHeight="1" x14ac:dyDescent="0.15"/>
    <row r="843" ht="15.75" customHeight="1" x14ac:dyDescent="0.15"/>
    <row r="844" ht="15.75" customHeight="1" x14ac:dyDescent="0.15"/>
    <row r="845" ht="15.75" customHeight="1" x14ac:dyDescent="0.15"/>
    <row r="846" ht="15.75" customHeight="1" x14ac:dyDescent="0.15"/>
    <row r="847" ht="15.75" customHeight="1" x14ac:dyDescent="0.15"/>
    <row r="848" ht="15.75" customHeight="1" x14ac:dyDescent="0.15"/>
    <row r="849" ht="15.75" customHeight="1" x14ac:dyDescent="0.15"/>
    <row r="850" ht="15.75" customHeight="1" x14ac:dyDescent="0.15"/>
    <row r="851" ht="15.75" customHeight="1" x14ac:dyDescent="0.15"/>
    <row r="852" ht="15.75" customHeight="1" x14ac:dyDescent="0.15"/>
    <row r="853" ht="15.75" customHeight="1" x14ac:dyDescent="0.15"/>
    <row r="854" ht="15.75" customHeight="1" x14ac:dyDescent="0.15"/>
    <row r="855" ht="15.75" customHeight="1" x14ac:dyDescent="0.15"/>
    <row r="856" ht="15.75" customHeight="1" x14ac:dyDescent="0.15"/>
    <row r="857" ht="15.75" customHeight="1" x14ac:dyDescent="0.15"/>
    <row r="858" ht="15.75" customHeight="1" x14ac:dyDescent="0.15"/>
    <row r="859" ht="15.75" customHeight="1" x14ac:dyDescent="0.15"/>
    <row r="860" ht="15.75" customHeight="1" x14ac:dyDescent="0.15"/>
    <row r="861" ht="15.75" customHeight="1" x14ac:dyDescent="0.15"/>
    <row r="862" ht="15.75" customHeight="1" x14ac:dyDescent="0.15"/>
    <row r="863" ht="15.75" customHeight="1" x14ac:dyDescent="0.15"/>
    <row r="864" ht="15.75" customHeight="1" x14ac:dyDescent="0.15"/>
    <row r="865" ht="15.75" customHeight="1" x14ac:dyDescent="0.15"/>
    <row r="866" ht="15.75" customHeight="1" x14ac:dyDescent="0.15"/>
    <row r="867" ht="15.75" customHeight="1" x14ac:dyDescent="0.15"/>
    <row r="868" ht="15.75" customHeight="1" x14ac:dyDescent="0.15"/>
    <row r="869" ht="15.75" customHeight="1" x14ac:dyDescent="0.15"/>
    <row r="870" ht="15.75" customHeight="1" x14ac:dyDescent="0.15"/>
    <row r="871" ht="15.75" customHeight="1" x14ac:dyDescent="0.15"/>
    <row r="872" ht="15.75" customHeight="1" x14ac:dyDescent="0.15"/>
    <row r="873" ht="15.75" customHeight="1" x14ac:dyDescent="0.15"/>
    <row r="874" ht="15.75" customHeight="1" x14ac:dyDescent="0.15"/>
    <row r="875" ht="15.75" customHeight="1" x14ac:dyDescent="0.15"/>
    <row r="876" ht="15.75" customHeight="1" x14ac:dyDescent="0.15"/>
    <row r="877" ht="15.75" customHeight="1" x14ac:dyDescent="0.15"/>
    <row r="878" ht="15.75" customHeight="1" x14ac:dyDescent="0.15"/>
    <row r="879" ht="15.75" customHeight="1" x14ac:dyDescent="0.15"/>
    <row r="880" ht="15.75" customHeight="1" x14ac:dyDescent="0.15"/>
    <row r="881" ht="15.75" customHeight="1" x14ac:dyDescent="0.15"/>
    <row r="882" ht="15.75" customHeight="1" x14ac:dyDescent="0.15"/>
    <row r="883" ht="15.75" customHeight="1" x14ac:dyDescent="0.15"/>
    <row r="884" ht="15.75" customHeight="1" x14ac:dyDescent="0.15"/>
    <row r="885" ht="15.75" customHeight="1" x14ac:dyDescent="0.15"/>
    <row r="886" ht="15.75" customHeight="1" x14ac:dyDescent="0.15"/>
    <row r="887" ht="15.75" customHeight="1" x14ac:dyDescent="0.15"/>
    <row r="888" ht="15.75" customHeight="1" x14ac:dyDescent="0.15"/>
    <row r="889" ht="15.75" customHeight="1" x14ac:dyDescent="0.15"/>
    <row r="890" ht="15.75" customHeight="1" x14ac:dyDescent="0.15"/>
    <row r="891" ht="15.75" customHeight="1" x14ac:dyDescent="0.15"/>
    <row r="892" ht="15.75" customHeight="1" x14ac:dyDescent="0.15"/>
    <row r="893" ht="15.75" customHeight="1" x14ac:dyDescent="0.15"/>
    <row r="894" ht="15.75" customHeight="1" x14ac:dyDescent="0.15"/>
    <row r="895" ht="15.75" customHeight="1" x14ac:dyDescent="0.15"/>
    <row r="896" ht="15.75" customHeight="1" x14ac:dyDescent="0.15"/>
    <row r="897" ht="15.75" customHeight="1" x14ac:dyDescent="0.15"/>
    <row r="898" ht="15.75" customHeight="1" x14ac:dyDescent="0.15"/>
    <row r="899" ht="15.75" customHeight="1" x14ac:dyDescent="0.15"/>
    <row r="900" ht="15.75" customHeight="1" x14ac:dyDescent="0.15"/>
    <row r="901" ht="15.75" customHeight="1" x14ac:dyDescent="0.15"/>
    <row r="902" ht="15.75" customHeight="1" x14ac:dyDescent="0.15"/>
    <row r="903" ht="15.75" customHeight="1" x14ac:dyDescent="0.15"/>
    <row r="904" ht="15.75" customHeight="1" x14ac:dyDescent="0.15"/>
    <row r="905" ht="15.75" customHeight="1" x14ac:dyDescent="0.15"/>
    <row r="906" ht="15.75" customHeight="1" x14ac:dyDescent="0.15"/>
    <row r="907" ht="15.75" customHeight="1" x14ac:dyDescent="0.15"/>
    <row r="908" ht="15.75" customHeight="1" x14ac:dyDescent="0.15"/>
    <row r="909" ht="15.75" customHeight="1" x14ac:dyDescent="0.15"/>
    <row r="910" ht="15.75" customHeight="1" x14ac:dyDescent="0.15"/>
    <row r="911" ht="15.75" customHeight="1" x14ac:dyDescent="0.15"/>
    <row r="912" ht="15.75" customHeight="1" x14ac:dyDescent="0.15"/>
    <row r="913" ht="15.75" customHeight="1" x14ac:dyDescent="0.15"/>
    <row r="914" ht="15.75" customHeight="1" x14ac:dyDescent="0.15"/>
    <row r="915" ht="15.75" customHeight="1" x14ac:dyDescent="0.15"/>
    <row r="916" ht="15.75" customHeight="1" x14ac:dyDescent="0.15"/>
    <row r="917" ht="15.75" customHeight="1" x14ac:dyDescent="0.15"/>
    <row r="918" ht="15.75" customHeight="1" x14ac:dyDescent="0.15"/>
    <row r="919" ht="15.75" customHeight="1" x14ac:dyDescent="0.15"/>
    <row r="920" ht="15.75" customHeight="1" x14ac:dyDescent="0.15"/>
    <row r="921" ht="15.75" customHeight="1" x14ac:dyDescent="0.15"/>
    <row r="922" ht="15.75" customHeight="1" x14ac:dyDescent="0.15"/>
    <row r="923" ht="15.75" customHeight="1" x14ac:dyDescent="0.15"/>
    <row r="924" ht="15.75" customHeight="1" x14ac:dyDescent="0.15"/>
    <row r="925" ht="15.75" customHeight="1" x14ac:dyDescent="0.15"/>
    <row r="926" ht="15.75" customHeight="1" x14ac:dyDescent="0.15"/>
    <row r="927" ht="15.75" customHeight="1" x14ac:dyDescent="0.15"/>
    <row r="928" ht="15.75" customHeight="1" x14ac:dyDescent="0.15"/>
    <row r="929" ht="15.75" customHeight="1" x14ac:dyDescent="0.15"/>
    <row r="930" ht="15.75" customHeight="1" x14ac:dyDescent="0.15"/>
    <row r="931" ht="15.75" customHeight="1" x14ac:dyDescent="0.15"/>
    <row r="932" ht="15.75" customHeight="1" x14ac:dyDescent="0.15"/>
    <row r="933" ht="15.75" customHeight="1" x14ac:dyDescent="0.15"/>
    <row r="934" ht="15.75" customHeight="1" x14ac:dyDescent="0.15"/>
    <row r="935" ht="15.75" customHeight="1" x14ac:dyDescent="0.15"/>
    <row r="936" ht="15.75" customHeight="1" x14ac:dyDescent="0.15"/>
    <row r="937" ht="15.75" customHeight="1" x14ac:dyDescent="0.15"/>
    <row r="938" ht="15.75" customHeight="1" x14ac:dyDescent="0.15"/>
    <row r="939" ht="15.75" customHeight="1" x14ac:dyDescent="0.15"/>
    <row r="940" ht="15.75" customHeight="1" x14ac:dyDescent="0.15"/>
    <row r="941" ht="15.75" customHeight="1" x14ac:dyDescent="0.15"/>
    <row r="942" ht="15.75" customHeight="1" x14ac:dyDescent="0.15"/>
    <row r="943" ht="15.75" customHeight="1" x14ac:dyDescent="0.15"/>
    <row r="944" ht="15.75" customHeight="1" x14ac:dyDescent="0.15"/>
    <row r="945" ht="15.75" customHeight="1" x14ac:dyDescent="0.15"/>
    <row r="946" ht="15.75" customHeight="1" x14ac:dyDescent="0.15"/>
    <row r="947" ht="15.75" customHeight="1" x14ac:dyDescent="0.15"/>
    <row r="948" ht="15.75" customHeight="1" x14ac:dyDescent="0.15"/>
    <row r="949" ht="15.75" customHeight="1" x14ac:dyDescent="0.15"/>
    <row r="950" ht="15.75" customHeight="1" x14ac:dyDescent="0.15"/>
    <row r="951" ht="15.75" customHeight="1" x14ac:dyDescent="0.15"/>
    <row r="952" ht="15.75" customHeight="1" x14ac:dyDescent="0.15"/>
    <row r="953" ht="15.75" customHeight="1" x14ac:dyDescent="0.15"/>
    <row r="954" ht="15.75" customHeight="1" x14ac:dyDescent="0.15"/>
    <row r="955" ht="15.75" customHeight="1" x14ac:dyDescent="0.15"/>
    <row r="956" ht="15.75" customHeight="1" x14ac:dyDescent="0.15"/>
    <row r="957" ht="15.75" customHeight="1" x14ac:dyDescent="0.15"/>
    <row r="958" ht="15.75" customHeight="1" x14ac:dyDescent="0.15"/>
    <row r="959" ht="15.75" customHeight="1" x14ac:dyDescent="0.15"/>
    <row r="960" ht="15.75" customHeight="1" x14ac:dyDescent="0.15"/>
    <row r="961" ht="15.75" customHeight="1" x14ac:dyDescent="0.15"/>
    <row r="962" ht="15.75" customHeight="1" x14ac:dyDescent="0.15"/>
    <row r="963" ht="15.75" customHeight="1" x14ac:dyDescent="0.15"/>
    <row r="964" ht="15.75" customHeight="1" x14ac:dyDescent="0.15"/>
    <row r="965" ht="15.75" customHeight="1" x14ac:dyDescent="0.15"/>
    <row r="966" ht="15.75" customHeight="1" x14ac:dyDescent="0.15"/>
    <row r="967" ht="15.75" customHeight="1" x14ac:dyDescent="0.15"/>
    <row r="968" ht="15.75" customHeight="1" x14ac:dyDescent="0.15"/>
    <row r="969" ht="15.75" customHeight="1" x14ac:dyDescent="0.15"/>
    <row r="970" ht="15.75" customHeight="1" x14ac:dyDescent="0.15"/>
    <row r="971" ht="15.75" customHeight="1" x14ac:dyDescent="0.15"/>
    <row r="972" ht="15.75" customHeight="1" x14ac:dyDescent="0.15"/>
    <row r="973" ht="15.75" customHeight="1" x14ac:dyDescent="0.15"/>
    <row r="974" ht="15.75" customHeight="1" x14ac:dyDescent="0.15"/>
    <row r="975" ht="15.75" customHeight="1" x14ac:dyDescent="0.15"/>
    <row r="976" ht="15.75" customHeight="1" x14ac:dyDescent="0.15"/>
    <row r="977" ht="15.75" customHeight="1" x14ac:dyDescent="0.15"/>
    <row r="978" ht="15.75" customHeight="1" x14ac:dyDescent="0.15"/>
    <row r="979" ht="15.75" customHeight="1" x14ac:dyDescent="0.15"/>
    <row r="980" ht="15.75" customHeight="1" x14ac:dyDescent="0.15"/>
    <row r="981" ht="15.75" customHeight="1" x14ac:dyDescent="0.15"/>
    <row r="982" ht="15.75" customHeight="1" x14ac:dyDescent="0.15"/>
    <row r="983" ht="15.75" customHeight="1" x14ac:dyDescent="0.15"/>
    <row r="984" ht="15.75" customHeight="1" x14ac:dyDescent="0.15"/>
    <row r="985" ht="15.75" customHeight="1" x14ac:dyDescent="0.15"/>
    <row r="986" ht="15.75" customHeight="1" x14ac:dyDescent="0.15"/>
    <row r="987" ht="15.75" customHeight="1" x14ac:dyDescent="0.15"/>
    <row r="988" ht="15.75" customHeight="1" x14ac:dyDescent="0.15"/>
    <row r="989" ht="15.75" customHeight="1" x14ac:dyDescent="0.15"/>
    <row r="990" ht="15.75" customHeight="1" x14ac:dyDescent="0.15"/>
    <row r="991" ht="15.75" customHeight="1" x14ac:dyDescent="0.15"/>
    <row r="992" ht="15.75" customHeight="1" x14ac:dyDescent="0.15"/>
    <row r="993" ht="15.75" customHeight="1" x14ac:dyDescent="0.15"/>
    <row r="994" ht="15.75" customHeight="1" x14ac:dyDescent="0.15"/>
    <row r="995" ht="15.75" customHeight="1" x14ac:dyDescent="0.15"/>
    <row r="996" ht="15.75" customHeight="1" x14ac:dyDescent="0.15"/>
    <row r="997" ht="15.75" customHeight="1" x14ac:dyDescent="0.15"/>
    <row r="998" ht="15.75" customHeight="1" x14ac:dyDescent="0.15"/>
    <row r="999" ht="15.75" customHeight="1" x14ac:dyDescent="0.15"/>
    <row r="1000" ht="15.75" customHeight="1" x14ac:dyDescent="0.15"/>
  </sheetData>
  <pageMargins left="0.25" right="0.25" top="0.75" bottom="0.75" header="0" footer="0"/>
  <pageSetup scale="55" orientation="portrait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Bank Pro Forma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Victoria Sgro</dc:creator>
  <cp:lastModifiedBy>Alexander Cruz</cp:lastModifiedBy>
  <cp:lastPrinted>2020-03-02T18:10:06Z</cp:lastPrinted>
  <dcterms:created xsi:type="dcterms:W3CDTF">2019-10-30T14:01:04Z</dcterms:created>
  <dcterms:modified xsi:type="dcterms:W3CDTF">2020-12-17T14:44:27Z</dcterms:modified>
</cp:coreProperties>
</file>