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urnkey Proformas\"/>
    </mc:Choice>
  </mc:AlternateContent>
  <xr:revisionPtr revIDLastSave="0" documentId="8_{3668ABDD-4789-43EE-BABC-F7B8F1D0FC0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nk Pro Forma" sheetId="1" r:id="rId1"/>
  </sheets>
  <definedNames>
    <definedName name="OLE_LINK1" localSheetId="0">'Bank Pro Forma'!$F$26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<sst xmlns="http://schemas.openxmlformats.org/spreadsheetml/2006/main" count="59" uniqueCount="59">
  <si>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</si>
  <si>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</si>
  <si>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</si>
  <si>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</si>
  <si>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</si>
  <si>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</si>
  <si>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</si>
  <si>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</si>
  <si>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</si>
  <si>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</si>
  <si>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</si>
  <si>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</si>
  <si>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</si>
  <si>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</si>
  <si>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</si>
  <si>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</si>
  <si>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</si>
  <si>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</si>
  <si>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</si>
  <si>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</si>
  <si>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</si>
  <si>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</si>
  <si>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</si>
  <si>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</si>
  <si>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</si>
  <si>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</si>
  <si>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</si>
  <si>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</si>
  <si>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</si>
  <si>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</si>
  <si>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</si>
  <si>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</si>
  <si>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</si>
  <si>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</si>
  <si>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</si>
  <si>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</si>
  <si>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</si>
  <si>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</si>
  <si>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</si>
  <si>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</si>
  <si>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</si>
  <si>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</si>
  <si>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</si>
  <si>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</si>
  <si>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</si>
  <si>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</si>
  <si>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</si>
  <si>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</si>
  <si>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</si>
  <si>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</si>
  <si>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</si>
  <si>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</si>
  <si>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</si>
  <si>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</si>
  <si>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</si>
  <si>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</si>
  <si>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</si>
  <si>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r>
      <t>NOTE:</t>
    </r>
    <r>
      <rPr>
        <sz val="10"/>
        <color rgb="FF000000"/>
        <rFont val="Arial"/>
        <family val="2"/>
      </rPr>
      <t xml:space="preserve"> this is a fair market rent estimate. The housing voucher program (section 8) rent can vary dependent on the individual tenant.</t>
    </r>
  </si>
  <si>
    <t xml:space="preserve">800 Jack St. Brooklyn, MD  21225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</si>
</sst>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4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9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12" fillId="0" borderId="0" xfId="0" applyFont="1" applyAlignment="1">
      <alignment vertical="center"/>
    </xf>
    <xf numFmtId="0" fontId="11" fillId="0" borderId="0" xfId="0" applyFont="1"/>
    <xf numFmtId="0" fontId="0" fillId="0" borderId="0" xfId="0"/>
    <xf numFmtId="0" fontId="13" fillId="0" borderId="0" xfId="0" applyFont="1" applyAlignment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00"/>
  <sheetViews>
    <sheetView tabSelected="1" view="pageLayout" zoomScale="92" zoomScaleNormal="100" zoomScalePageLayoutView="92" workbookViewId="0">
      <selection activeCell="A2" sqref="A2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11.77734375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4.4" x14ac:dyDescent="0.3">
      <c r="A2" s="48" t="s">
        <v>58</v>
      </c>
      <c r="D2" s="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6">
        <v>190000</v>
      </c>
      <c r="E6" s="7"/>
    </row>
    <row r="7" spans="1:8" ht="12" customHeight="1" x14ac:dyDescent="0.25">
      <c r="B7" t="s">
        <v>5</v>
      </c>
      <c r="D7" s="7">
        <f>D6*E7</f>
        <v>38000</v>
      </c>
      <c r="E7" s="8">
        <v>0.2</v>
      </c>
      <c r="F7" t="s">
        <v>6</v>
      </c>
    </row>
    <row r="8" spans="1:8" ht="12" customHeight="1" x14ac:dyDescent="0.25">
      <c r="B8" s="9" t="s">
        <v>7</v>
      </c>
      <c r="D8" s="7">
        <f>D6-D7</f>
        <v>152000</v>
      </c>
    </row>
    <row r="9" spans="1:8" ht="12" customHeight="1" x14ac:dyDescent="0.25">
      <c r="B9" s="1" t="s">
        <v>8</v>
      </c>
      <c r="D9" s="10">
        <v>4.4999999999999998E-2</v>
      </c>
      <c r="F9" s="44">
        <v>30</v>
      </c>
      <c r="G9" s="43" t="s">
        <v>54</v>
      </c>
    </row>
    <row r="10" spans="1:8" ht="12" customHeight="1" x14ac:dyDescent="0.25">
      <c r="B10" t="s">
        <v>10</v>
      </c>
      <c r="D10" s="11">
        <v>0.3</v>
      </c>
      <c r="E10" s="12"/>
    </row>
    <row r="11" spans="1:8" ht="12" customHeight="1" x14ac:dyDescent="0.25">
      <c r="B11" t="s">
        <v>11</v>
      </c>
      <c r="D11">
        <v>27.5</v>
      </c>
      <c r="E11" s="13" t="s">
        <v>9</v>
      </c>
    </row>
    <row r="12" spans="1:8" ht="12" customHeight="1" x14ac:dyDescent="0.25">
      <c r="B12" t="s">
        <v>12</v>
      </c>
      <c r="D12" s="7">
        <f>D6*E12</f>
        <v>19000</v>
      </c>
      <c r="E12" s="14">
        <v>0.1</v>
      </c>
      <c r="F12" t="s">
        <v>13</v>
      </c>
    </row>
    <row r="13" spans="1:8" ht="12" customHeight="1" x14ac:dyDescent="0.25">
      <c r="B13" t="s">
        <v>51</v>
      </c>
      <c r="D13" s="7">
        <f>D6*E13</f>
        <v>8740</v>
      </c>
      <c r="E13" s="15">
        <v>4.5999999999999999E-2</v>
      </c>
    </row>
    <row r="14" spans="1:8" ht="12" customHeight="1" x14ac:dyDescent="0.25"/>
    <row r="15" spans="1:8" ht="13.2" x14ac:dyDescent="0.25">
      <c r="A15" s="1" t="s">
        <v>14</v>
      </c>
    </row>
    <row r="16" spans="1:8" ht="12" customHeight="1" x14ac:dyDescent="0.25"/>
    <row r="17" spans="2:13" ht="12" customHeight="1" x14ac:dyDescent="0.25">
      <c r="B17" t="s">
        <v>15</v>
      </c>
      <c r="D17" t="s">
        <v>16</v>
      </c>
      <c r="F17" s="9"/>
      <c r="H17" s="16">
        <f>SUM(D18:D19)*12</f>
        <v>18000</v>
      </c>
    </row>
    <row r="18" spans="2:13" ht="12" customHeight="1" x14ac:dyDescent="0.25">
      <c r="D18" s="17">
        <v>1500</v>
      </c>
      <c r="E18" t="s">
        <v>17</v>
      </c>
      <c r="F18" s="9"/>
      <c r="G18" s="46" t="s">
        <v>57</v>
      </c>
      <c r="H18" s="16"/>
      <c r="I18" s="47"/>
      <c r="J18" s="47"/>
      <c r="K18" s="47"/>
      <c r="L18" s="47"/>
      <c r="M18" s="47"/>
    </row>
    <row r="19" spans="2:13" ht="12" customHeight="1" x14ac:dyDescent="0.25">
      <c r="D19" s="18"/>
    </row>
    <row r="20" spans="2:13" ht="12" customHeight="1" x14ac:dyDescent="0.25">
      <c r="B20" t="s">
        <v>18</v>
      </c>
      <c r="F20" s="19">
        <v>0.05</v>
      </c>
      <c r="G20" s="20"/>
      <c r="H20" s="16">
        <f>(H17*F20)*-1</f>
        <v>-900</v>
      </c>
    </row>
    <row r="21" spans="2:13" ht="12" customHeight="1" x14ac:dyDescent="0.25"/>
    <row r="22" spans="2:13" ht="12" customHeight="1" x14ac:dyDescent="0.25">
      <c r="B22" s="1" t="s">
        <v>19</v>
      </c>
      <c r="H22" s="21">
        <f>H17+H20</f>
        <v>17100</v>
      </c>
    </row>
    <row r="23" spans="2:13" ht="12" customHeight="1" x14ac:dyDescent="0.25"/>
    <row r="24" spans="2:13" ht="12" customHeight="1" x14ac:dyDescent="0.25">
      <c r="B24" t="s">
        <v>20</v>
      </c>
    </row>
    <row r="25" spans="2:13" ht="12" customHeight="1" x14ac:dyDescent="0.25"/>
    <row r="26" spans="2:13" ht="12" customHeight="1" x14ac:dyDescent="0.25">
      <c r="C26" t="s">
        <v>21</v>
      </c>
      <c r="E26" s="22">
        <v>1623</v>
      </c>
      <c r="F26" s="45"/>
      <c r="G26" s="45"/>
    </row>
    <row r="27" spans="2:13" ht="12" customHeight="1" x14ac:dyDescent="0.25">
      <c r="C27" t="s">
        <v>22</v>
      </c>
      <c r="E27" s="23">
        <v>650</v>
      </c>
      <c r="F27" s="45"/>
    </row>
    <row r="28" spans="2:13" ht="12" customHeight="1" x14ac:dyDescent="0.25">
      <c r="C28" t="s">
        <v>23</v>
      </c>
      <c r="E28" s="24">
        <v>0</v>
      </c>
      <c r="F28" t="s">
        <v>55</v>
      </c>
    </row>
    <row r="29" spans="2:13" ht="12" customHeight="1" x14ac:dyDescent="0.25">
      <c r="C29" t="s">
        <v>24</v>
      </c>
      <c r="E29" s="24">
        <v>0</v>
      </c>
      <c r="F29" t="s">
        <v>56</v>
      </c>
    </row>
    <row r="30" spans="2:13" ht="12" customHeight="1" x14ac:dyDescent="0.25">
      <c r="C30" t="s">
        <v>25</v>
      </c>
      <c r="E30" s="24">
        <v>0</v>
      </c>
    </row>
    <row r="31" spans="2:13" ht="12" customHeight="1" x14ac:dyDescent="0.25">
      <c r="C31" t="s">
        <v>26</v>
      </c>
      <c r="E31" s="24">
        <f>F31*H17</f>
        <v>360</v>
      </c>
      <c r="F31" s="25">
        <v>0.02</v>
      </c>
      <c r="G31" s="26" t="s">
        <v>27</v>
      </c>
    </row>
    <row r="32" spans="2:13" ht="12" customHeight="1" x14ac:dyDescent="0.25">
      <c r="C32" t="s">
        <v>28</v>
      </c>
      <c r="E32" s="24">
        <f>F32*H17</f>
        <v>1440</v>
      </c>
      <c r="F32" s="25">
        <v>0.08</v>
      </c>
    </row>
    <row r="33" spans="2:8" ht="12" customHeight="1" x14ac:dyDescent="0.25">
      <c r="E33" s="27"/>
      <c r="F33" s="28"/>
      <c r="H33" s="29"/>
    </row>
    <row r="34" spans="2:8" ht="12" customHeight="1" x14ac:dyDescent="0.25"/>
    <row r="35" spans="2:8" ht="12" customHeight="1" x14ac:dyDescent="0.25">
      <c r="C35" t="s">
        <v>29</v>
      </c>
      <c r="E35" s="16">
        <f>SUM(E26:E33)</f>
        <v>4073</v>
      </c>
      <c r="F35" s="30"/>
      <c r="G35" s="30"/>
    </row>
    <row r="36" spans="2:8" ht="12" customHeight="1" x14ac:dyDescent="0.25"/>
    <row r="37" spans="2:8" ht="12" customHeight="1" x14ac:dyDescent="0.25">
      <c r="B37" s="1" t="s">
        <v>30</v>
      </c>
      <c r="H37" s="21">
        <f>H22-E35</f>
        <v>13027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7"/>
      <c r="H39" s="16">
        <f>C40*12</f>
        <v>-9241.9400512240645</v>
      </c>
    </row>
    <row r="40" spans="2:8" ht="12" customHeight="1" x14ac:dyDescent="0.25">
      <c r="C40" s="31">
        <f>PMT(D9/12,F9*12,D8)</f>
        <v>-770.16167093533863</v>
      </c>
      <c r="D40" s="29" t="s">
        <v>32</v>
      </c>
      <c r="E40" s="29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1">
        <f>H37+H39</f>
        <v>3785.0599487759355</v>
      </c>
    </row>
    <row r="43" spans="2:8" ht="12" customHeight="1" x14ac:dyDescent="0.25">
      <c r="B43" s="1"/>
      <c r="C43" s="1"/>
      <c r="D43" s="1"/>
      <c r="H43" s="21"/>
    </row>
    <row r="44" spans="2:8" ht="12" customHeight="1" x14ac:dyDescent="0.25">
      <c r="B44" s="1" t="s">
        <v>34</v>
      </c>
      <c r="C44" s="1"/>
      <c r="D44" s="1"/>
      <c r="H44" s="32">
        <f>H42/12</f>
        <v>315.42166239799462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3">
        <f>FV(D9/12,12,C40,D8)+D8</f>
        <v>2452.1045713603962</v>
      </c>
    </row>
    <row r="47" spans="2:8" ht="12" customHeight="1" x14ac:dyDescent="0.25">
      <c r="B47" s="1"/>
      <c r="C47" s="1"/>
      <c r="D47" s="1"/>
      <c r="E47" s="1"/>
      <c r="H47" s="33"/>
    </row>
    <row r="48" spans="2:8" ht="12" customHeight="1" x14ac:dyDescent="0.25">
      <c r="B48" s="1" t="s">
        <v>36</v>
      </c>
      <c r="H48">
        <f>(H37/H39)*-1</f>
        <v>1.4095525320221718</v>
      </c>
    </row>
    <row r="49" spans="2:8" ht="12" customHeight="1" x14ac:dyDescent="0.25"/>
    <row r="50" spans="2:8" ht="12" customHeight="1" x14ac:dyDescent="0.25">
      <c r="B50" s="1" t="s">
        <v>37</v>
      </c>
      <c r="H50" s="16">
        <f>H42+H46</f>
        <v>6237.1645201363317</v>
      </c>
    </row>
    <row r="51" spans="2:8" ht="12" customHeight="1" x14ac:dyDescent="0.25"/>
    <row r="52" spans="2:8" ht="12" customHeight="1" x14ac:dyDescent="0.25">
      <c r="B52" s="1" t="s">
        <v>38</v>
      </c>
      <c r="D52" s="34" t="s">
        <v>39</v>
      </c>
      <c r="E52" s="35"/>
      <c r="F52" s="35"/>
      <c r="H52" s="36">
        <f>(D6-D12)/D11*-1</f>
        <v>-6218.181818181818</v>
      </c>
    </row>
    <row r="53" spans="2:8" ht="12" customHeight="1" x14ac:dyDescent="0.25"/>
    <row r="54" spans="2:8" ht="12" customHeight="1" x14ac:dyDescent="0.25">
      <c r="B54" s="1" t="s">
        <v>40</v>
      </c>
      <c r="H54" s="21">
        <f>H50+H52</f>
        <v>18.982701954513686</v>
      </c>
    </row>
    <row r="55" spans="2:8" ht="12" customHeight="1" x14ac:dyDescent="0.25"/>
    <row r="56" spans="2:8" ht="12" customHeight="1" x14ac:dyDescent="0.25">
      <c r="B56" s="1" t="s">
        <v>41</v>
      </c>
      <c r="E56" s="40" t="s">
        <v>42</v>
      </c>
      <c r="F56" s="40"/>
      <c r="G56" s="40"/>
      <c r="H56" s="37">
        <f>H37/D6</f>
        <v>6.856315789473684E-2</v>
      </c>
    </row>
    <row r="57" spans="2:8" ht="12" customHeight="1" x14ac:dyDescent="0.25"/>
    <row r="58" spans="2:8" ht="12" customHeight="1" x14ac:dyDescent="0.25">
      <c r="B58" s="1" t="s">
        <v>43</v>
      </c>
      <c r="E58" s="29" t="s">
        <v>44</v>
      </c>
      <c r="H58" s="38">
        <f>D6/H17</f>
        <v>10.555555555555555</v>
      </c>
    </row>
    <row r="59" spans="2:8" ht="12" customHeight="1" x14ac:dyDescent="0.25"/>
    <row r="60" spans="2:8" ht="12" customHeight="1" x14ac:dyDescent="0.25">
      <c r="B60" s="1" t="s">
        <v>45</v>
      </c>
      <c r="E60" s="29" t="s">
        <v>46</v>
      </c>
      <c r="H60" s="25">
        <f>H42/(D7+D13)</f>
        <v>8.0981171347367042E-2</v>
      </c>
    </row>
    <row r="61" spans="2:8" ht="12" customHeight="1" x14ac:dyDescent="0.25"/>
    <row r="62" spans="2:8" ht="12" customHeight="1" x14ac:dyDescent="0.25">
      <c r="B62" s="1" t="s">
        <v>47</v>
      </c>
      <c r="E62" s="29" t="s">
        <v>48</v>
      </c>
      <c r="H62" s="12">
        <f>(H42+((H54*D10)*-1)+H46+(D6*0.03))/D7</f>
        <v>0.3139860449881573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1">
        <f>(H42+(H54*D10)*-1)/(D7+D13)</f>
        <v>8.0859331155104436E-2</v>
      </c>
    </row>
    <row r="65" spans="1:4" ht="12" customHeight="1" x14ac:dyDescent="0.25"/>
    <row r="66" spans="1:4" ht="12" customHeight="1" x14ac:dyDescent="0.25">
      <c r="A66" s="41" t="s">
        <v>53</v>
      </c>
    </row>
    <row r="67" spans="1:4" ht="12" customHeight="1" x14ac:dyDescent="0.25">
      <c r="A67" s="42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9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60" orientation="portrait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98DBCA08FC6249AAD65CC7D5BCF263" ma:contentTypeVersion="13" ma:contentTypeDescription="Create a new document." ma:contentTypeScope="" ma:versionID="cbc26393299aa0373566da5473947dc5">
  <xsd:schema xmlns:xsd="http://www.w3.org/2001/XMLSchema" xmlns:xs="http://www.w3.org/2001/XMLSchema" xmlns:p="http://schemas.microsoft.com/office/2006/metadata/properties" xmlns:ns2="bf706fd8-670b-494f-bda4-e0e61d42019e" xmlns:ns3="d04631cb-6833-4e7e-b968-0bfdcb0cd474" targetNamespace="http://schemas.microsoft.com/office/2006/metadata/properties" ma:root="true" ma:fieldsID="ffeec7906d36729c1e6af6937effd71e" ns2:_="" ns3:_="">
    <xsd:import namespace="bf706fd8-670b-494f-bda4-e0e61d42019e"/>
    <xsd:import namespace="d04631cb-6833-4e7e-b968-0bfdcb0cd4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706fd8-670b-494f-bda4-e0e61d4201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4631cb-6833-4e7e-b968-0bfdcb0cd4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8C394A-3702-45EA-862A-F4399230114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194AAB3-CCB4-4CC3-B0D2-296F88B259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706fd8-670b-494f-bda4-e0e61d42019e"/>
    <ds:schemaRef ds:uri="d04631cb-6833-4e7e-b968-0bfdcb0cd4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F2F8C1-F008-4039-BC98-6A86D66A57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Pro Forma</vt:lpstr>
      <vt:lpstr>'Bank Pro Forma'!OLE_LINK1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2022-03-17T20:45:37Z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0x0101005498DBCA08FC6249AAD65CC7D5BCF263</vt:lpwstr>
  </property>
</Properties>
</file>